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linic.Computer\Desktop\پرشین‌حساب\مقالات\شهریور 02\تجزیه و تحلیل صورتهای مالی\"/>
    </mc:Choice>
  </mc:AlternateContent>
  <bookViews>
    <workbookView xWindow="-108" yWindow="-108" windowWidth="23256" windowHeight="12576" tabRatio="897" activeTab="1"/>
  </bookViews>
  <sheets>
    <sheet name="صورت وضعیت و سود و زیان" sheetId="2" r:id="rId1"/>
    <sheet name="تجزیه و تحلیل نسبتهای مالی" sheetId="1" r:id="rId2"/>
    <sheet name="نکات"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 r="B23" i="1"/>
  <c r="B13" i="1"/>
  <c r="B12" i="1"/>
  <c r="B22" i="1" l="1"/>
  <c r="B16" i="1"/>
  <c r="B17" i="1"/>
  <c r="B18" i="1"/>
  <c r="B21" i="1"/>
  <c r="B15" i="1"/>
  <c r="B11" i="1"/>
  <c r="B10" i="1"/>
  <c r="B9" i="1"/>
  <c r="B8" i="1"/>
  <c r="B6" i="1"/>
  <c r="B5" i="1"/>
  <c r="B4" i="1"/>
  <c r="B3" i="1"/>
  <c r="K1" i="2" l="1"/>
  <c r="P11" i="2"/>
  <c r="P16" i="2" s="1"/>
  <c r="P19" i="2" s="1"/>
  <c r="P23" i="2" s="1"/>
  <c r="P26" i="2" s="1"/>
  <c r="F51" i="2" l="1"/>
  <c r="F53" i="2" s="1"/>
  <c r="F43" i="2"/>
  <c r="F37" i="2"/>
  <c r="F21" i="2"/>
  <c r="F23" i="2" s="1"/>
  <c r="F14" i="2"/>
  <c r="F24" i="2" l="1"/>
  <c r="F54" i="2"/>
  <c r="F55" i="2" s="1"/>
  <c r="G51" i="2" l="1"/>
  <c r="G53" i="2" s="1"/>
  <c r="G43" i="2"/>
  <c r="G37" i="2"/>
  <c r="G21" i="2"/>
  <c r="G23" i="2" s="1"/>
  <c r="H21" i="2"/>
  <c r="H23" i="2" s="1"/>
  <c r="G54" i="2" l="1"/>
</calcChain>
</file>

<file path=xl/comments1.xml><?xml version="1.0" encoding="utf-8"?>
<comments xmlns="http://schemas.openxmlformats.org/spreadsheetml/2006/main">
  <authors>
    <author>ya ali</author>
  </authors>
  <commentList>
    <comment ref="B8" authorId="0" shapeId="0">
      <text>
        <r>
          <rPr>
            <b/>
            <sz val="9"/>
            <color indexed="81"/>
            <rFont val="Tahoma"/>
            <family val="2"/>
          </rPr>
          <t>به دلیل اینکه بهای تمام شده درآمد عملیاتی در صورت سود و زیان با علامت منفی نشان داده شده در این فرمول یک علامت منفی کنار آن گذاشته شده تا نسبت گردش موجودی کالا صحیح باشد.</t>
        </r>
        <r>
          <rPr>
            <sz val="9"/>
            <color indexed="81"/>
            <rFont val="Tahoma"/>
            <family val="2"/>
          </rPr>
          <t xml:space="preserve">
</t>
        </r>
      </text>
    </comment>
    <comment ref="A11" authorId="0" shapeId="0">
      <text>
        <r>
          <rPr>
            <b/>
            <sz val="9"/>
            <color indexed="81"/>
            <rFont val="Tahoma"/>
            <family val="2"/>
          </rPr>
          <t>فرض میکنیم 20000 میلیون ریال از فروش شرکت به صورت نسیه است.</t>
        </r>
        <r>
          <rPr>
            <sz val="9"/>
            <color indexed="81"/>
            <rFont val="Tahoma"/>
            <family val="2"/>
          </rPr>
          <t xml:space="preserve">
</t>
        </r>
      </text>
    </comment>
    <comment ref="B22" authorId="0" shapeId="0">
      <text>
        <r>
          <rPr>
            <b/>
            <sz val="9"/>
            <color indexed="81"/>
            <rFont val="Tahoma"/>
            <family val="2"/>
          </rPr>
          <t>به دلیل اینکه بهای تمام شده درآمد عملیاتی در صورت سود و زیان با علامت منفی نشان داده شده در این فرمول به جای کسر بهای تمام شده از فروش ، بهای تمام شده با فروش جمع شده تا در اصل همان فروش منهای بهای تمام شده شود و حاشیه سودناخالص صحیح باشد.</t>
        </r>
        <r>
          <rPr>
            <sz val="9"/>
            <color indexed="81"/>
            <rFont val="Tahoma"/>
            <family val="2"/>
          </rPr>
          <t xml:space="preserve">
</t>
        </r>
      </text>
    </comment>
  </commentList>
</comments>
</file>

<file path=xl/sharedStrings.xml><?xml version="1.0" encoding="utf-8"?>
<sst xmlns="http://schemas.openxmlformats.org/spreadsheetml/2006/main" count="134" uniqueCount="131">
  <si>
    <t>صورت وضعیت مالی</t>
  </si>
  <si>
    <t xml:space="preserve">    دریافتنی های بلند مدت </t>
  </si>
  <si>
    <t xml:space="preserve">    موجودی نقد</t>
  </si>
  <si>
    <t xml:space="preserve">    دارایی های غیر تجاری نگهداری شده برای فروش</t>
  </si>
  <si>
    <t xml:space="preserve">    جمع دارایی ها</t>
  </si>
  <si>
    <t>حقوق مالکانه و بدهی ها</t>
  </si>
  <si>
    <t xml:space="preserve">   حقوق مالکانه</t>
  </si>
  <si>
    <t xml:space="preserve">    افزایش سرمایه در جریان</t>
  </si>
  <si>
    <t xml:space="preserve">    صرف سهام</t>
  </si>
  <si>
    <t xml:space="preserve">    صرف سهام خزانه</t>
  </si>
  <si>
    <t xml:space="preserve">    مازاد تجدید ارزیابی دارایی ها</t>
  </si>
  <si>
    <t xml:space="preserve">    تفاوت تسعیر ارز عملیات خارجی</t>
  </si>
  <si>
    <t xml:space="preserve">    سود انباشته </t>
  </si>
  <si>
    <t xml:space="preserve">    سهام خزانه</t>
  </si>
  <si>
    <t>جمع حقوق مالکانه</t>
  </si>
  <si>
    <t>بدهی ها</t>
  </si>
  <si>
    <t xml:space="preserve">    بدهی های غیر جاری</t>
  </si>
  <si>
    <t xml:space="preserve">    پرداختنی های بلند مدت</t>
  </si>
  <si>
    <t xml:space="preserve">    تسهیلات مالی بلند مدت</t>
  </si>
  <si>
    <t xml:space="preserve">    ذخیره مزایای پایان خدمت کارکنان</t>
  </si>
  <si>
    <t>جمع بدهی های غیر جاری</t>
  </si>
  <si>
    <t>بدهی های جاری</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</si>
  <si>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</si>
  <si>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</si>
  <si>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</si>
  <si>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</si>
  <si>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</si>
  <si>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</si>
  <si>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بدهی های مرتبط با دارایی های غیر جاری نگهداری شده برای فروش</t>
  </si>
  <si>
    <t xml:space="preserve">    جمع بدهی های جاری</t>
  </si>
  <si>
    <t xml:space="preserve">  جمع بدهی ها</t>
  </si>
  <si>
    <t>4-7</t>
  </si>
  <si>
    <t>جمع حقوق مالکانه و بدهی ها</t>
  </si>
  <si>
    <t>در تاریخ 29 اسفند 1398</t>
  </si>
  <si>
    <t>یادداشت</t>
  </si>
  <si>
    <t>دارایی ها</t>
  </si>
  <si>
    <t>میلیون ریال</t>
  </si>
  <si>
    <t xml:space="preserve">دارائیهای غیر جاری : </t>
  </si>
  <si>
    <t xml:space="preserve">    دارایی های ثابت مشهود </t>
  </si>
  <si>
    <t xml:space="preserve">    سرمایه گذاری در املاک</t>
  </si>
  <si>
    <t xml:space="preserve">    دارایی های نامشهود</t>
  </si>
  <si>
    <t xml:space="preserve">    سرمایه گذاری های بلند مدت </t>
  </si>
  <si>
    <t xml:space="preserve">    سایر دارایی ها</t>
  </si>
  <si>
    <t>جمع دارایی های غیر جاری</t>
  </si>
  <si>
    <t xml:space="preserve">دارایی های جاری : </t>
  </si>
  <si>
    <t xml:space="preserve">    پیش پرداخت ها </t>
  </si>
  <si>
    <t xml:space="preserve">    موجودی مواد و كالا </t>
  </si>
  <si>
    <t xml:space="preserve">    دریافتنی های تجاری و سایر دریافتنی ها</t>
  </si>
  <si>
    <t xml:space="preserve">    سرمایه گذاری های كوتاه مدت</t>
  </si>
  <si>
    <t>جمع دارایی های  جاری</t>
  </si>
  <si>
    <t xml:space="preserve">    سرمایه </t>
  </si>
  <si>
    <t xml:space="preserve">    اندوخته قانونی </t>
  </si>
  <si>
    <t xml:space="preserve">    سایر اندوخته ها </t>
  </si>
  <si>
    <t>یادداشت های توضیحی همراه، بخش جدایی ناپذیر صورت های مالی است .</t>
  </si>
  <si>
    <t>1 طبق بند 39 استاندارد حسابداری 1، در صورتی كه شركت(1) یك رویه حسابداری جدید را با تسری به گذشته بكار گیرد،‌(2) اقلامی از صورت های مالی را با تسری به گذشته تجدید ارائه نماید یا(3) اقلامی در صورت های مالی را تجدید طبقه بندی كند و این موارد اثر با اهمیتی بر اطلاعات مندرج در صورت وضعیت مالی در ابتدای دوره قبل داشته باشد، باید صورت وضعیت مالی به تاریخ ابتدای دوره قبل نیز ارائه گردد.</t>
  </si>
  <si>
    <t>1398/12/29</t>
  </si>
  <si>
    <t>سال مالی منتهی به 29 اسفند 1398</t>
  </si>
  <si>
    <t>سال 1398</t>
  </si>
  <si>
    <t xml:space="preserve">سود ناخالص </t>
  </si>
  <si>
    <t>سود عملیات در حال تداوم قبل از مالیات</t>
  </si>
  <si>
    <t xml:space="preserve">             سال جاری</t>
  </si>
  <si>
    <t xml:space="preserve">             سال های قبل</t>
  </si>
  <si>
    <t xml:space="preserve"> سود خالص عملیات درحال تداوم</t>
  </si>
  <si>
    <t xml:space="preserve">عملیات متوقف شده : </t>
  </si>
  <si>
    <t>سود (زیان) خالص عملیات متوقف شده</t>
  </si>
  <si>
    <t>سود خالص</t>
  </si>
  <si>
    <t xml:space="preserve">صورت سود و زیان </t>
  </si>
  <si>
    <t>عملیات در حال تداوم:</t>
  </si>
  <si>
    <t>درآمدهای عملیاتی</t>
  </si>
  <si>
    <t>بهای تمام شده درآمدهای عملیاتی</t>
  </si>
  <si>
    <t xml:space="preserve">هزینه های فروش ، اداری و عمومی </t>
  </si>
  <si>
    <t>هزینه كاهش ارزش دریافتنی ها</t>
  </si>
  <si>
    <t>سایر درآمدها</t>
  </si>
  <si>
    <t>سایر هزینه ها</t>
  </si>
  <si>
    <t xml:space="preserve">سود عملیاتی </t>
  </si>
  <si>
    <t xml:space="preserve">هزینه های مالی </t>
  </si>
  <si>
    <t xml:space="preserve">سایر درآمدها و هزینه های غیرعملیاتی </t>
  </si>
  <si>
    <t xml:space="preserve"> هزینه مالیات بر درآمد:</t>
  </si>
  <si>
    <t xml:space="preserve">1 با توجه به این كه هزینه كاهش ارزش دریافتنی ها در نتیجه ورشكستگی یكی از مشتریان عمده بوده، لذا طبق بند 86 استاندارد </t>
  </si>
  <si>
    <t>حسابداری1، برای درك عملكرد مالی شركت نمونه،‌تحت سرفصل جداگانه در صورت سود و زیان ارائه شده است .</t>
  </si>
  <si>
    <t>شرکت گلبرگ</t>
  </si>
  <si>
    <t>نسبتهای نقدینگی</t>
  </si>
  <si>
    <t>نسبت جاری</t>
  </si>
  <si>
    <t>نسبت آنی</t>
  </si>
  <si>
    <t xml:space="preserve"> نسبت وجه نقد</t>
  </si>
  <si>
    <t xml:space="preserve"> نسبت سرمایه در گردش به کل داراییها</t>
  </si>
  <si>
    <t xml:space="preserve">نسبتهای فعالیت ( کارآیی) </t>
  </si>
  <si>
    <t>نسبت گردش موجودی کالا</t>
  </si>
  <si>
    <t xml:space="preserve"> متوسط دوره ی گردش موجودی کالا</t>
  </si>
  <si>
    <t xml:space="preserve"> گردش کل دارایی ها</t>
  </si>
  <si>
    <t xml:space="preserve"> متوسط دوره وصول مطالبات</t>
  </si>
  <si>
    <t>گردش حسابهای دریافتنی</t>
  </si>
  <si>
    <t xml:space="preserve">نسبتهای اهرمی ( بدهی) </t>
  </si>
  <si>
    <t xml:space="preserve"> نسبت بدهی</t>
  </si>
  <si>
    <t xml:space="preserve"> نسبت بدهی به حقوق صاحبان سهام</t>
  </si>
  <si>
    <t xml:space="preserve"> ضریب مالکانه</t>
  </si>
  <si>
    <t xml:space="preserve"> ساختار سرمایه در مقابل مجموع داراییها ( نسبت بدهی بلند مدت)</t>
  </si>
  <si>
    <t>نسبت دفعات پوشش هزینه بهره</t>
  </si>
  <si>
    <t>نسبتهای سودآوری</t>
  </si>
  <si>
    <t>حاشیه سود خالص</t>
  </si>
  <si>
    <t xml:space="preserve"> حاشیه سود ناخالص</t>
  </si>
  <si>
    <t>نرخ بازده سرمایه گذاری یا نرخ بازده دارایی ROI</t>
  </si>
  <si>
    <t xml:space="preserve"> بازده حقوق صاحبان سهام ( نرخ بازده ارزش ویژه)</t>
  </si>
  <si>
    <t>تجزیه و تحلیل نسبتهای مالی</t>
  </si>
  <si>
    <t xml:space="preserve"> واحد این نسبت، دفعه یا مرتبه است.
این نسبت نشان میدهد که طلبکاران شرکت گلبرگ میتوانند اطمینان داشته باشند که مطالبات آنان در سررسید پرداخت میشود.
</t>
  </si>
  <si>
    <t xml:space="preserve"> واحد این نسبت، دفعه یا مرتبه است.
چون این نسبت بیش از یک است یعنی شرکت گلبرگ میتواند تمام بدهیهاي جاري خود را از محل داراییهای آنی پرداخت کند. </t>
  </si>
  <si>
    <t>چون این نسبت بزرگتر از صفر است مطلوب است و نشان میدهد میزان نقدینگی کوتاه مدت شرکت 26% است.</t>
  </si>
  <si>
    <t>این نسبت نشان میدهد که در طی یکسال 3/74 بار کالا خریده و تولید کرده ایم و آن را به فروش رسانده ایم.</t>
  </si>
  <si>
    <t>یعنی هر بار که مواد اولیه خریده و تولید کرده ایم و آنها را فروخته ایم، 4/87 روز طول کشیده است.</t>
  </si>
  <si>
    <t xml:space="preserve"> واحد این نسبت، دفعه یا مرتبه است.
شرکت گلبرگ توانسته با هر واحد دارایی، 2/24 بار فروش ایجاد کند.</t>
  </si>
  <si>
    <t xml:space="preserve"> متوسط فروش نسیه روزانه</t>
  </si>
  <si>
    <t>فروش نسیه</t>
  </si>
  <si>
    <t>متوسط فروش نسیه روزانه 55/56 می باشد</t>
  </si>
  <si>
    <t>متوسط دوره وصول مطالبات شرکت گلبرگ 32/40 روز می باشد.</t>
  </si>
  <si>
    <t>یعنی در طول یک دوره مالی حسابها و اسناد دریافتنی 11/11 دفعه وصول شده اند.</t>
  </si>
  <si>
    <t>نشان میدهد که 49 درصد داراییها از محل بدهیها، تامین شده است.
هر قدر این نسبت افزایش یابد، احتمال عدم پرداخت بدهیها بیشتر است.</t>
  </si>
  <si>
    <t>توان حقوق صاحبان سهام در پرداخت بدهی ها 95% است.</t>
  </si>
  <si>
    <t>به این معنی است که دارایی ها 1/95 برابر حقوق صاحبان سهام است.</t>
  </si>
  <si>
    <t>یعنی بدهی بلند مدت 24 درصد از داراییها را تشکیل میدهد.</t>
  </si>
  <si>
    <t>فرض میکنیم شرکت گلبرگ هزینه بهره ای ندارد.</t>
  </si>
  <si>
    <t>یعنی 80 درصد از فروش را سود خالص تشکیل میدهد. بالا بودن این نسبت نشان سودآوری بالا است.</t>
  </si>
  <si>
    <t>چون حاشیه سود ناخالص  64%  است یعنی هزینه تولید کالایی که به بهای ۱۰۰ فروخته شده است، 64 است.</t>
  </si>
  <si>
    <t>بازده دارایی های شرکت گلبرگ در طول دوره مالی 1/78 می باشد.</t>
  </si>
  <si>
    <t>یعنی شرکت گلبرک تا این لحظه  میتواند 39% از بدهی‌های جاری خود را پرداخت کند.</t>
  </si>
  <si>
    <t>یعنی میزان سود خالص ایجاد شده در مقابل هر یک ریال حقوق صاحبان سهام، 3/48 است.</t>
  </si>
  <si>
    <t>در محاسبه نسبت گردش موجودی کالا، به دلیل اینکه بهای تمام شده درآمد عملیاتی در صورت سود و زیان با علامت منفی بوده، در این فرمول یک علامت منفی کنار آن گذاشته شده تا نسبت گردش موجودی کالا صحیح باشد.</t>
  </si>
  <si>
    <t xml:space="preserve"> فروش نسیه شرکت گلبرگ، 20,000 میلیون ریال است.</t>
  </si>
  <si>
    <t>شرکت گلبرگ هزینه بهره‌ای نداشته، بنابراین نسبت دفعات پوشش هزینه بهره محاسبه نشده است.</t>
  </si>
  <si>
    <t xml:space="preserve"> برای محاسبه حاشیه سود ناخالص، به دلیل اینکه بهای تمام شده درآمد عملیاتی در صورت سود و زیان با علامت منفی نشان داده شده در این فرمول به جای کسر بهای تمام شده از فروش، بهای تمام شده با فروش جمع شده تا در اصل همان فروش منهای بهای تمام شده شود و حاشیه سود ناخالص صحیح باشد.</t>
  </si>
  <si>
    <t xml:space="preserve"> از محاسبه سود هر سهم و سود تقسیمی در این مثال صرف نظر شده است.</t>
  </si>
  <si>
    <t xml:space="preserve"> 5نکته در مورد مثال اکسل نسبت های مالی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</si>
</sst>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_ ;_ * #,##0.00\-_ ;_ * &quot;-&quot;??_-_ ;_ @_ "/>
    <numFmt numFmtId="165" formatCode="_(\ #,##0_);[Red]_(\(#,##0\);_(\ &quot;-&quot;_);_(@_)"/>
    <numFmt numFmtId="166" formatCode="#,##0_-;[Red]\(#,##0\)"/>
    <numFmt numFmtId="167" formatCode="_(* #,##0_);_(* \(#,##0\);_(* &quot;-&quot;??_);_(@_)"/>
    <numFmt numFmtId="168" formatCode="0.0"/>
    <numFmt numFmtId="169" formatCode="_ * #,##0_-_ ;_ * #,##0\-_ ;_ * &quot;-&quot;??_-_ ;_ @_ "/>
  </numFmts>
  <fonts count="16">
    <font>
      <sz val="11"/>
      <color theme="1"/>
      <name val="Arial"/>
      <family val="2"/>
      <charset val="178"/>
      <scheme val="minor"/>
    </font>
    <font>
      <sz val="11"/>
      <color theme="1"/>
      <name val="Arial"/>
      <family val="2"/>
      <charset val="178"/>
      <scheme val="minor"/>
    </font>
    <font>
      <b/>
      <sz val="12"/>
      <name val="B Nazanin"/>
      <charset val="178"/>
    </font>
    <font>
      <sz val="11"/>
      <name val="B Nazanin"/>
      <charset val="178"/>
    </font>
    <font>
      <sz val="10"/>
      <name val="B Nazanin"/>
      <charset val="178"/>
    </font>
    <font>
      <b/>
      <sz val="10"/>
      <name val="B Nazanin"/>
      <charset val="178"/>
    </font>
    <font>
      <b/>
      <sz val="11"/>
      <name val="B Nazanin"/>
      <charset val="178"/>
    </font>
    <font>
      <sz val="9"/>
      <color indexed="81"/>
      <name val="Tahoma"/>
      <family val="2"/>
    </font>
    <font>
      <b/>
      <sz val="9"/>
      <color indexed="81"/>
      <name val="Tahoma"/>
      <family val="2"/>
    </font>
    <font>
      <sz val="12"/>
      <color theme="1"/>
      <name val="2  Nazanin"/>
      <charset val="178"/>
    </font>
    <font>
      <u/>
      <sz val="12"/>
      <name val="2  Nazanin"/>
      <charset val="178"/>
    </font>
    <font>
      <sz val="12"/>
      <name val="2  Nazanin"/>
      <charset val="178"/>
    </font>
    <font>
      <b/>
      <sz val="12"/>
      <name val="2  Nazanin"/>
      <charset val="178"/>
    </font>
    <font>
      <b/>
      <sz val="16"/>
      <color theme="1"/>
      <name val="2  Nazanin"/>
      <charset val="178"/>
    </font>
    <font>
      <b/>
      <sz val="12"/>
      <color rgb="FF0C0C0C"/>
      <name val="2  Nazanin"/>
      <charset val="178"/>
    </font>
    <font>
      <sz val="12"/>
      <color rgb="FF0C0C0C"/>
      <name val="2  Nazanin"/>
      <charset val="178"/>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3" fillId="0" borderId="0" xfId="0" applyFont="1" applyAlignment="1">
      <alignment readingOrder="2"/>
    </xf>
    <xf numFmtId="0" fontId="4" fillId="2" borderId="0" xfId="0" applyFont="1" applyFill="1" applyAlignment="1">
      <alignment readingOrder="2"/>
    </xf>
    <xf numFmtId="0" fontId="5" fillId="2" borderId="0" xfId="0" applyFont="1" applyFill="1" applyAlignment="1">
      <alignment horizontal="center" vertical="center" wrapText="1" readingOrder="2"/>
    </xf>
    <xf numFmtId="0" fontId="4" fillId="2" borderId="0" xfId="0" applyFont="1" applyFill="1" applyAlignment="1">
      <alignment horizontal="center" readingOrder="2"/>
    </xf>
    <xf numFmtId="0" fontId="5" fillId="2" borderId="0" xfId="0" applyFont="1" applyFill="1" applyAlignment="1">
      <alignment horizontal="center" readingOrder="2"/>
    </xf>
    <xf numFmtId="0" fontId="4" fillId="0" borderId="0" xfId="0" applyFont="1" applyAlignment="1">
      <alignment horizontal="center" readingOrder="2"/>
    </xf>
    <xf numFmtId="0" fontId="4" fillId="0" borderId="0" xfId="0" applyFont="1" applyAlignment="1">
      <alignment readingOrder="2"/>
    </xf>
    <xf numFmtId="0" fontId="3" fillId="2" borderId="0" xfId="0" applyFont="1" applyFill="1" applyAlignment="1">
      <alignment readingOrder="2"/>
    </xf>
    <xf numFmtId="0" fontId="3" fillId="2" borderId="0" xfId="0" applyFont="1" applyFill="1" applyAlignment="1">
      <alignment horizontal="center" vertical="center" readingOrder="2"/>
    </xf>
    <xf numFmtId="0" fontId="6" fillId="2" borderId="1" xfId="0" applyFont="1" applyFill="1" applyBorder="1" applyAlignment="1">
      <alignment horizontal="center" vertical="center" wrapText="1" readingOrder="2"/>
    </xf>
    <xf numFmtId="0" fontId="6" fillId="2" borderId="1" xfId="0" applyFont="1" applyFill="1" applyBorder="1" applyAlignment="1">
      <alignment horizontal="center" vertical="center" readingOrder="2"/>
    </xf>
    <xf numFmtId="0" fontId="6" fillId="2" borderId="0" xfId="0" applyFont="1" applyFill="1" applyAlignment="1">
      <alignment horizontal="center" vertical="center" readingOrder="2"/>
    </xf>
    <xf numFmtId="0" fontId="3" fillId="0" borderId="0" xfId="0" applyFont="1" applyAlignment="1">
      <alignment horizontal="center" readingOrder="2"/>
    </xf>
    <xf numFmtId="0" fontId="5" fillId="2" borderId="0" xfId="0" applyFont="1" applyFill="1" applyAlignment="1">
      <alignment horizontal="right" vertical="center" wrapText="1" readingOrder="2"/>
    </xf>
    <xf numFmtId="165" fontId="6" fillId="2" borderId="0" xfId="0" applyNumberFormat="1" applyFont="1" applyFill="1" applyAlignment="1">
      <alignment horizontal="center" readingOrder="2"/>
    </xf>
    <xf numFmtId="0" fontId="4" fillId="2" borderId="0" xfId="0" applyFont="1" applyFill="1" applyAlignment="1">
      <alignment horizontal="right" vertical="center" wrapText="1" readingOrder="2"/>
    </xf>
    <xf numFmtId="165" fontId="3" fillId="2" borderId="0" xfId="0" applyNumberFormat="1" applyFont="1" applyFill="1" applyAlignment="1">
      <alignment horizontal="center" wrapText="1" readingOrder="2"/>
    </xf>
    <xf numFmtId="165" fontId="6" fillId="2" borderId="0" xfId="0" applyNumberFormat="1" applyFont="1" applyFill="1" applyAlignment="1">
      <alignment horizontal="center" vertical="center" wrapText="1" readingOrder="2"/>
    </xf>
    <xf numFmtId="165" fontId="6" fillId="2" borderId="0" xfId="1" applyNumberFormat="1" applyFont="1" applyFill="1" applyAlignment="1">
      <alignment horizontal="center" vertical="center" wrapText="1" readingOrder="2"/>
    </xf>
    <xf numFmtId="165" fontId="6" fillId="2" borderId="2" xfId="1" applyNumberFormat="1" applyFont="1" applyFill="1" applyBorder="1" applyAlignment="1">
      <alignment horizontal="center" vertical="center" wrapText="1" readingOrder="2"/>
    </xf>
    <xf numFmtId="0" fontId="3" fillId="2" borderId="0" xfId="0" applyFont="1" applyFill="1" applyAlignment="1">
      <alignment horizontal="center" readingOrder="2"/>
    </xf>
    <xf numFmtId="0" fontId="5" fillId="2" borderId="0" xfId="0" applyFont="1" applyFill="1" applyAlignment="1">
      <alignment horizontal="right" vertical="top" wrapText="1" readingOrder="2"/>
    </xf>
    <xf numFmtId="3" fontId="6" fillId="2" borderId="0" xfId="0" applyNumberFormat="1" applyFont="1" applyFill="1" applyAlignment="1">
      <alignment horizontal="center" vertical="center" readingOrder="2"/>
    </xf>
    <xf numFmtId="165" fontId="6" fillId="2" borderId="1" xfId="1" applyNumberFormat="1" applyFont="1" applyFill="1" applyBorder="1" applyAlignment="1">
      <alignment horizontal="center" vertical="center" wrapText="1" readingOrder="2"/>
    </xf>
    <xf numFmtId="165" fontId="6" fillId="2" borderId="0" xfId="1" applyNumberFormat="1" applyFont="1" applyFill="1" applyBorder="1" applyAlignment="1">
      <alignment horizontal="center" vertical="center" wrapText="1" readingOrder="2"/>
    </xf>
    <xf numFmtId="165" fontId="3" fillId="0" borderId="0" xfId="0" applyNumberFormat="1" applyFont="1" applyAlignment="1">
      <alignment horizontal="center" vertical="center" readingOrder="2"/>
    </xf>
    <xf numFmtId="0" fontId="5" fillId="0" borderId="0" xfId="0" applyFont="1" applyAlignment="1">
      <alignment readingOrder="2"/>
    </xf>
    <xf numFmtId="165" fontId="3" fillId="0" borderId="0" xfId="0" applyNumberFormat="1" applyFont="1" applyAlignment="1">
      <alignment horizontal="center" readingOrder="2"/>
    </xf>
    <xf numFmtId="0" fontId="6" fillId="0" borderId="0" xfId="0" applyFont="1" applyAlignment="1">
      <alignment horizontal="center" vertical="center" readingOrder="2"/>
    </xf>
    <xf numFmtId="3" fontId="5" fillId="0" borderId="0" xfId="0" applyNumberFormat="1" applyFont="1" applyAlignment="1">
      <alignment readingOrder="2"/>
    </xf>
    <xf numFmtId="49" fontId="3" fillId="0" borderId="0" xfId="0" applyNumberFormat="1" applyFont="1" applyAlignment="1">
      <alignment horizontal="center" readingOrder="2"/>
    </xf>
    <xf numFmtId="165" fontId="6" fillId="2" borderId="0" xfId="0" applyNumberFormat="1" applyFont="1" applyFill="1" applyAlignment="1">
      <alignment horizontal="center" wrapText="1" readingOrder="2"/>
    </xf>
    <xf numFmtId="0" fontId="6" fillId="2" borderId="0" xfId="0" applyFont="1" applyFill="1" applyAlignment="1">
      <alignment horizontal="center" readingOrder="2"/>
    </xf>
    <xf numFmtId="165" fontId="6" fillId="0" borderId="1" xfId="0" applyNumberFormat="1" applyFont="1" applyBorder="1" applyAlignment="1">
      <alignment horizontal="center" vertical="center" readingOrder="2"/>
    </xf>
    <xf numFmtId="165" fontId="6" fillId="0" borderId="0" xfId="0" applyNumberFormat="1" applyFont="1" applyAlignment="1">
      <alignment horizontal="center" vertical="center" readingOrder="2"/>
    </xf>
    <xf numFmtId="165" fontId="6" fillId="0" borderId="3" xfId="0" applyNumberFormat="1" applyFont="1" applyBorder="1" applyAlignment="1">
      <alignment horizontal="center" vertical="center" readingOrder="2"/>
    </xf>
    <xf numFmtId="0" fontId="6" fillId="0" borderId="0" xfId="0" applyFont="1" applyAlignment="1">
      <alignment horizontal="center" readingOrder="2"/>
    </xf>
    <xf numFmtId="165" fontId="6" fillId="0" borderId="0" xfId="0" applyNumberFormat="1" applyFont="1" applyAlignment="1">
      <alignment horizontal="center" readingOrder="2"/>
    </xf>
    <xf numFmtId="165" fontId="6" fillId="0" borderId="1" xfId="0" applyNumberFormat="1" applyFont="1" applyBorder="1" applyAlignment="1">
      <alignment horizontal="center" readingOrder="2"/>
    </xf>
    <xf numFmtId="165" fontId="6" fillId="0" borderId="2" xfId="0" applyNumberFormat="1" applyFont="1" applyBorder="1" applyAlignment="1">
      <alignment horizontal="center" readingOrder="2"/>
    </xf>
    <xf numFmtId="165" fontId="6" fillId="0" borderId="4" xfId="0" applyNumberFormat="1" applyFont="1" applyBorder="1" applyAlignment="1">
      <alignment horizontal="center" readingOrder="2"/>
    </xf>
    <xf numFmtId="165" fontId="3" fillId="2" borderId="0" xfId="0" applyNumberFormat="1" applyFont="1" applyFill="1" applyAlignment="1">
      <alignment horizontal="center" vertical="center" readingOrder="2"/>
    </xf>
    <xf numFmtId="165" fontId="3" fillId="2" borderId="0" xfId="0" applyNumberFormat="1" applyFont="1" applyFill="1" applyAlignment="1">
      <alignment readingOrder="2"/>
    </xf>
    <xf numFmtId="165" fontId="3" fillId="2" borderId="0" xfId="0" applyNumberFormat="1" applyFont="1" applyFill="1" applyAlignment="1">
      <alignment horizontal="center" vertical="center" wrapText="1" readingOrder="2"/>
    </xf>
    <xf numFmtId="165" fontId="3" fillId="2" borderId="0" xfId="0" applyNumberFormat="1" applyFont="1" applyFill="1" applyAlignment="1">
      <alignment wrapText="1" readingOrder="2"/>
    </xf>
    <xf numFmtId="0" fontId="6" fillId="2" borderId="0" xfId="0" applyFont="1" applyFill="1" applyAlignment="1">
      <alignment horizontal="right" vertical="center" readingOrder="2"/>
    </xf>
    <xf numFmtId="165" fontId="3" fillId="2" borderId="0" xfId="0" applyNumberFormat="1" applyFont="1" applyFill="1" applyAlignment="1">
      <alignment horizontal="right" vertical="center" wrapText="1" readingOrder="2"/>
    </xf>
    <xf numFmtId="166" fontId="3" fillId="2" borderId="0" xfId="0" applyNumberFormat="1" applyFont="1" applyFill="1" applyAlignment="1">
      <alignment horizontal="center" vertical="center" wrapText="1" readingOrder="2"/>
    </xf>
    <xf numFmtId="165" fontId="3" fillId="0" borderId="0" xfId="0" applyNumberFormat="1" applyFont="1" applyAlignment="1">
      <alignment readingOrder="2"/>
    </xf>
    <xf numFmtId="165" fontId="3" fillId="2" borderId="0" xfId="0" applyNumberFormat="1" applyFont="1" applyFill="1" applyAlignment="1">
      <alignment horizontal="right" wrapText="1" readingOrder="2"/>
    </xf>
    <xf numFmtId="165" fontId="3" fillId="2" borderId="1" xfId="0" applyNumberFormat="1" applyFont="1" applyFill="1" applyBorder="1" applyAlignment="1">
      <alignment horizontal="center" vertical="center" readingOrder="2"/>
    </xf>
    <xf numFmtId="165" fontId="3" fillId="2" borderId="1" xfId="0" applyNumberFormat="1" applyFont="1" applyFill="1" applyBorder="1" applyAlignment="1">
      <alignment horizontal="center" vertical="center" wrapText="1" readingOrder="2"/>
    </xf>
    <xf numFmtId="165" fontId="3" fillId="0" borderId="0" xfId="0" applyNumberFormat="1" applyFont="1" applyAlignment="1">
      <alignment horizontal="right" wrapText="1" readingOrder="2"/>
    </xf>
    <xf numFmtId="165" fontId="3" fillId="2" borderId="0" xfId="1" applyNumberFormat="1" applyFont="1" applyFill="1" applyBorder="1" applyAlignment="1">
      <alignment horizontal="center" vertical="center" wrapText="1" readingOrder="2"/>
    </xf>
    <xf numFmtId="165" fontId="6" fillId="2" borderId="0" xfId="0" applyNumberFormat="1" applyFont="1" applyFill="1" applyAlignment="1">
      <alignment horizontal="right" wrapText="1" readingOrder="2"/>
    </xf>
    <xf numFmtId="165" fontId="3" fillId="2" borderId="1" xfId="1" applyNumberFormat="1" applyFont="1" applyFill="1" applyBorder="1" applyAlignment="1">
      <alignment horizontal="center" vertical="center" wrapText="1" readingOrder="2"/>
    </xf>
    <xf numFmtId="165" fontId="3" fillId="2" borderId="4" xfId="1" applyNumberFormat="1" applyFont="1" applyFill="1" applyBorder="1" applyAlignment="1">
      <alignment horizontal="center" vertical="center" wrapText="1" readingOrder="2"/>
    </xf>
    <xf numFmtId="165" fontId="6" fillId="2" borderId="0" xfId="0" applyNumberFormat="1" applyFont="1" applyFill="1" applyAlignment="1">
      <alignment horizontal="center" vertical="center" readingOrder="2"/>
    </xf>
    <xf numFmtId="0" fontId="4" fillId="3" borderId="0" xfId="0" applyFont="1" applyFill="1" applyAlignment="1">
      <alignment readingOrder="2"/>
    </xf>
    <xf numFmtId="0" fontId="4" fillId="3" borderId="0" xfId="0" applyFont="1" applyFill="1" applyAlignment="1">
      <alignment horizontal="right" readingOrder="2"/>
    </xf>
    <xf numFmtId="165" fontId="3" fillId="2" borderId="0" xfId="0" applyNumberFormat="1" applyFont="1" applyFill="1" applyAlignment="1">
      <alignment horizontal="center" readingOrder="2"/>
    </xf>
    <xf numFmtId="0" fontId="2" fillId="2" borderId="0" xfId="0" applyFont="1" applyFill="1" applyAlignment="1">
      <alignment vertical="center" readingOrder="2"/>
    </xf>
    <xf numFmtId="165" fontId="3" fillId="0" borderId="0" xfId="0" applyNumberFormat="1" applyFont="1" applyAlignment="1">
      <alignment vertical="center" readingOrder="2"/>
    </xf>
    <xf numFmtId="0" fontId="2" fillId="2" borderId="0" xfId="0" applyFont="1" applyFill="1" applyAlignment="1">
      <alignment readingOrder="2"/>
    </xf>
    <xf numFmtId="0" fontId="3" fillId="0" borderId="0" xfId="0" applyFont="1" applyAlignment="1">
      <alignment horizontal="center" vertical="center" readingOrder="2"/>
    </xf>
    <xf numFmtId="0" fontId="4" fillId="3" borderId="0" xfId="0" applyFont="1" applyFill="1" applyAlignment="1">
      <alignment horizontal="center" vertical="center" readingOrder="2"/>
    </xf>
    <xf numFmtId="0" fontId="3" fillId="2" borderId="0" xfId="0" applyFont="1" applyFill="1" applyAlignment="1">
      <alignment horizontal="right" readingOrder="2"/>
    </xf>
    <xf numFmtId="165" fontId="3" fillId="2" borderId="0" xfId="0" applyNumberFormat="1" applyFont="1" applyFill="1" applyAlignment="1">
      <alignment horizontal="right" readingOrder="2"/>
    </xf>
    <xf numFmtId="165" fontId="6" fillId="2" borderId="0" xfId="0" applyNumberFormat="1" applyFont="1" applyFill="1" applyAlignment="1">
      <alignment horizontal="right" readingOrder="2"/>
    </xf>
    <xf numFmtId="0" fontId="3" fillId="0" borderId="0" xfId="0" applyFont="1" applyAlignment="1">
      <alignment horizontal="right" readingOrder="2"/>
    </xf>
    <xf numFmtId="0" fontId="9" fillId="0" borderId="0" xfId="0" applyFont="1"/>
    <xf numFmtId="167" fontId="10" fillId="0" borderId="0" xfId="1" applyNumberFormat="1" applyFont="1" applyFill="1" applyBorder="1" applyAlignment="1">
      <alignment vertical="center" readingOrder="2"/>
    </xf>
    <xf numFmtId="0" fontId="10" fillId="0" borderId="0" xfId="0" applyFont="1" applyAlignment="1">
      <alignment vertical="center" readingOrder="2"/>
    </xf>
    <xf numFmtId="0" fontId="11" fillId="0" borderId="0" xfId="0" applyFont="1" applyAlignment="1">
      <alignment readingOrder="2"/>
    </xf>
    <xf numFmtId="0" fontId="12" fillId="4" borderId="6" xfId="0" applyFont="1" applyFill="1" applyBorder="1" applyAlignment="1">
      <alignment vertical="center" readingOrder="2"/>
    </xf>
    <xf numFmtId="0" fontId="12" fillId="4" borderId="7" xfId="0" applyFont="1" applyFill="1" applyBorder="1" applyAlignment="1">
      <alignment vertical="center" readingOrder="2"/>
    </xf>
    <xf numFmtId="0" fontId="12" fillId="0" borderId="5" xfId="0" applyFont="1" applyBorder="1" applyAlignment="1">
      <alignment horizontal="center" vertical="center" readingOrder="2"/>
    </xf>
    <xf numFmtId="164" fontId="11" fillId="0" borderId="5" xfId="1" applyFont="1" applyBorder="1" applyAlignment="1">
      <alignment horizontal="center" vertical="center" readingOrder="2"/>
    </xf>
    <xf numFmtId="0" fontId="11" fillId="0" borderId="5" xfId="0" applyFont="1" applyBorder="1" applyAlignment="1">
      <alignment readingOrder="2"/>
    </xf>
    <xf numFmtId="167" fontId="11" fillId="0" borderId="0" xfId="1" applyNumberFormat="1" applyFont="1" applyFill="1" applyBorder="1" applyAlignment="1">
      <alignment readingOrder="2"/>
    </xf>
    <xf numFmtId="0" fontId="11" fillId="0" borderId="5" xfId="0" applyFont="1" applyBorder="1" applyAlignment="1">
      <alignment horizontal="right" readingOrder="2"/>
    </xf>
    <xf numFmtId="165" fontId="11" fillId="0" borderId="0" xfId="0" applyNumberFormat="1" applyFont="1" applyAlignment="1">
      <alignment readingOrder="2"/>
    </xf>
    <xf numFmtId="1" fontId="11" fillId="0" borderId="0" xfId="0" applyNumberFormat="1" applyFont="1" applyAlignment="1">
      <alignment horizontal="center" readingOrder="2"/>
    </xf>
    <xf numFmtId="168" fontId="11" fillId="0" borderId="0" xfId="0" applyNumberFormat="1" applyFont="1" applyAlignment="1">
      <alignment horizontal="center" readingOrder="2"/>
    </xf>
    <xf numFmtId="168" fontId="11" fillId="0" borderId="0" xfId="0" applyNumberFormat="1" applyFont="1" applyAlignment="1">
      <alignment readingOrder="2"/>
    </xf>
    <xf numFmtId="1" fontId="11" fillId="0" borderId="0" xfId="0" applyNumberFormat="1" applyFont="1" applyAlignment="1">
      <alignment readingOrder="2"/>
    </xf>
    <xf numFmtId="3" fontId="10" fillId="0" borderId="0" xfId="0" applyNumberFormat="1" applyFont="1" applyAlignment="1">
      <alignment vertical="center" wrapText="1" readingOrder="2"/>
    </xf>
    <xf numFmtId="167" fontId="10" fillId="0" borderId="0" xfId="1" applyNumberFormat="1" applyFont="1" applyFill="1" applyBorder="1" applyAlignment="1">
      <alignment vertical="center" wrapText="1" readingOrder="2"/>
    </xf>
    <xf numFmtId="0" fontId="12" fillId="4" borderId="6" xfId="0" applyFont="1" applyFill="1" applyBorder="1" applyAlignment="1">
      <alignment horizontal="center" vertical="center" readingOrder="2"/>
    </xf>
    <xf numFmtId="0" fontId="11" fillId="0" borderId="0" xfId="0" applyFont="1" applyAlignment="1">
      <alignment horizontal="center" readingOrder="2"/>
    </xf>
    <xf numFmtId="0" fontId="9" fillId="0" borderId="0" xfId="0" applyFont="1" applyAlignment="1">
      <alignment horizontal="center"/>
    </xf>
    <xf numFmtId="3" fontId="10" fillId="0" borderId="0" xfId="0" applyNumberFormat="1" applyFont="1" applyAlignment="1">
      <alignment horizontal="center" vertical="center" wrapText="1" readingOrder="2"/>
    </xf>
    <xf numFmtId="0" fontId="11" fillId="0" borderId="5" xfId="0" applyFont="1" applyBorder="1" applyAlignment="1">
      <alignment wrapText="1" readingOrder="2"/>
    </xf>
    <xf numFmtId="9" fontId="11" fillId="0" borderId="5" xfId="2" applyFont="1" applyBorder="1" applyAlignment="1">
      <alignment horizontal="center" vertical="center" readingOrder="2"/>
    </xf>
    <xf numFmtId="0" fontId="11" fillId="0" borderId="5" xfId="0" applyFont="1" applyBorder="1" applyAlignment="1">
      <alignment horizontal="right" wrapText="1" readingOrder="2"/>
    </xf>
    <xf numFmtId="0" fontId="12" fillId="4" borderId="2" xfId="0" applyFont="1" applyFill="1" applyBorder="1" applyAlignment="1">
      <alignment horizontal="center" vertical="center" readingOrder="2"/>
    </xf>
    <xf numFmtId="0" fontId="11" fillId="0" borderId="0" xfId="0" applyFont="1" applyAlignment="1">
      <alignment horizontal="center" vertical="center" readingOrder="2"/>
    </xf>
    <xf numFmtId="0" fontId="9" fillId="0" borderId="0" xfId="0" applyFont="1" applyAlignment="1">
      <alignment horizontal="center" vertical="center"/>
    </xf>
    <xf numFmtId="169" fontId="6" fillId="0" borderId="0" xfId="1" applyNumberFormat="1" applyFont="1" applyAlignment="1">
      <alignment horizontal="right" readingOrder="2"/>
    </xf>
    <xf numFmtId="169" fontId="6" fillId="0" borderId="0" xfId="1" applyNumberFormat="1" applyFont="1" applyAlignment="1">
      <alignment readingOrder="2"/>
    </xf>
    <xf numFmtId="169" fontId="6" fillId="0" borderId="0" xfId="1" applyNumberFormat="1" applyFont="1" applyAlignment="1">
      <alignment horizontal="center" vertical="center" readingOrder="2"/>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2" fillId="2" borderId="0" xfId="0" applyFont="1" applyFill="1" applyAlignment="1">
      <alignment horizontal="center" vertical="center" readingOrder="2"/>
    </xf>
    <xf numFmtId="0" fontId="6" fillId="0" borderId="0" xfId="0" applyFont="1" applyAlignment="1">
      <alignment horizontal="center" readingOrder="2"/>
    </xf>
    <xf numFmtId="0" fontId="4" fillId="3" borderId="0" xfId="0" applyFont="1" applyFill="1" applyAlignment="1">
      <alignment horizontal="right" vertical="center" wrapText="1" readingOrder="2"/>
    </xf>
    <xf numFmtId="0" fontId="6" fillId="2" borderId="0" xfId="0" applyFont="1" applyFill="1" applyAlignment="1">
      <alignment horizontal="center" readingOrder="2"/>
    </xf>
    <xf numFmtId="0" fontId="13" fillId="4" borderId="1" xfId="0" applyFont="1" applyFill="1" applyBorder="1" applyAlignment="1">
      <alignment horizont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cellXfs>
  <cellStyles count="3">
    <cellStyle name="Comma" xfId="1" builtinId="3"/>
    <cellStyle name="Normal" xfId="0" builtinId="0"/>
    <cellStyle name="Percent" xfId="2" builtinId="5"/>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rightToLeft="1" workbookViewId="0">
      <selection activeCell="P26" sqref="P26"/>
    </sheetView>
  </sheetViews>
  <sheetFormatPr defaultRowHeight="18.600000000000001"/>
  <cols>
    <col min="1" max="1" width="2" style="1" customWidth="1"/>
    <col min="2" max="2" width="33.796875" style="7" customWidth="1"/>
    <col min="3" max="3" width="2.09765625" style="1" customWidth="1"/>
    <col min="4" max="4" width="7.69921875" style="1" customWidth="1"/>
    <col min="5" max="5" width="2.09765625" style="1" customWidth="1"/>
    <col min="6" max="6" width="10.69921875" style="37" customWidth="1"/>
    <col min="7" max="7" width="0.796875" style="37" customWidth="1"/>
    <col min="8" max="8" width="0.796875" style="13" customWidth="1"/>
    <col min="9" max="9" width="3.3984375" style="13" customWidth="1"/>
    <col min="10" max="11" width="8.796875" style="1"/>
    <col min="12" max="12" width="29.796875" style="70" customWidth="1"/>
    <col min="13" max="13" width="2.09765625" style="1" customWidth="1"/>
    <col min="14" max="14" width="11" style="65" customWidth="1"/>
    <col min="15" max="15" width="2.796875" style="1" customWidth="1"/>
    <col min="16" max="16" width="7.69921875" style="1" customWidth="1"/>
    <col min="17" max="17" width="2.09765625" style="1" customWidth="1"/>
    <col min="18" max="18" width="0.796875" style="49" customWidth="1"/>
    <col min="19" max="19" width="10.69921875" style="26" customWidth="1"/>
    <col min="20" max="20" width="2.3984375" style="1" customWidth="1"/>
    <col min="21" max="237" width="8.796875" style="1"/>
    <col min="238" max="238" width="2.8984375" style="1" customWidth="1"/>
    <col min="239" max="239" width="21.69921875" style="1" customWidth="1"/>
    <col min="240" max="240" width="2.09765625" style="1" customWidth="1"/>
    <col min="241" max="241" width="7.8984375" style="1" customWidth="1"/>
    <col min="242" max="242" width="2.09765625" style="1" customWidth="1"/>
    <col min="243" max="243" width="12.796875" style="1" customWidth="1"/>
    <col min="244" max="244" width="2.09765625" style="1" customWidth="1"/>
    <col min="245" max="245" width="12.796875" style="1" customWidth="1"/>
    <col min="246" max="246" width="2.09765625" style="1" customWidth="1"/>
    <col min="247" max="247" width="23.69921875" style="1" customWidth="1"/>
    <col min="248" max="248" width="2.09765625" style="1" customWidth="1"/>
    <col min="249" max="249" width="7.09765625" style="1" customWidth="1"/>
    <col min="250" max="250" width="2.09765625" style="1" customWidth="1"/>
    <col min="251" max="251" width="12.796875" style="1" customWidth="1"/>
    <col min="252" max="252" width="2.09765625" style="1" customWidth="1"/>
    <col min="253" max="253" width="12.796875" style="1" customWidth="1"/>
    <col min="254" max="254" width="1.8984375" style="1" customWidth="1"/>
    <col min="255" max="256" width="5.8984375" style="1" customWidth="1"/>
    <col min="257" max="258" width="7.8984375" style="1" customWidth="1"/>
    <col min="259" max="259" width="14.796875" style="1" customWidth="1"/>
    <col min="260" max="493" width="8.796875" style="1"/>
    <col min="494" max="494" width="2.8984375" style="1" customWidth="1"/>
    <col min="495" max="495" width="21.69921875" style="1" customWidth="1"/>
    <col min="496" max="496" width="2.09765625" style="1" customWidth="1"/>
    <col min="497" max="497" width="7.8984375" style="1" customWidth="1"/>
    <col min="498" max="498" width="2.09765625" style="1" customWidth="1"/>
    <col min="499" max="499" width="12.796875" style="1" customWidth="1"/>
    <col min="500" max="500" width="2.09765625" style="1" customWidth="1"/>
    <col min="501" max="501" width="12.796875" style="1" customWidth="1"/>
    <col min="502" max="502" width="2.09765625" style="1" customWidth="1"/>
    <col min="503" max="503" width="23.69921875" style="1" customWidth="1"/>
    <col min="504" max="504" width="2.09765625" style="1" customWidth="1"/>
    <col min="505" max="505" width="7.09765625" style="1" customWidth="1"/>
    <col min="506" max="506" width="2.09765625" style="1" customWidth="1"/>
    <col min="507" max="507" width="12.796875" style="1" customWidth="1"/>
    <col min="508" max="508" width="2.09765625" style="1" customWidth="1"/>
    <col min="509" max="509" width="12.796875" style="1" customWidth="1"/>
    <col min="510" max="510" width="1.8984375" style="1" customWidth="1"/>
    <col min="511" max="512" width="5.8984375" style="1" customWidth="1"/>
    <col min="513" max="514" width="7.8984375" style="1" customWidth="1"/>
    <col min="515" max="515" width="14.796875" style="1" customWidth="1"/>
    <col min="516" max="749" width="8.796875" style="1"/>
    <col min="750" max="750" width="2.8984375" style="1" customWidth="1"/>
    <col min="751" max="751" width="21.69921875" style="1" customWidth="1"/>
    <col min="752" max="752" width="2.09765625" style="1" customWidth="1"/>
    <col min="753" max="753" width="7.8984375" style="1" customWidth="1"/>
    <col min="754" max="754" width="2.09765625" style="1" customWidth="1"/>
    <col min="755" max="755" width="12.796875" style="1" customWidth="1"/>
    <col min="756" max="756" width="2.09765625" style="1" customWidth="1"/>
    <col min="757" max="757" width="12.796875" style="1" customWidth="1"/>
    <col min="758" max="758" width="2.09765625" style="1" customWidth="1"/>
    <col min="759" max="759" width="23.69921875" style="1" customWidth="1"/>
    <col min="760" max="760" width="2.09765625" style="1" customWidth="1"/>
    <col min="761" max="761" width="7.09765625" style="1" customWidth="1"/>
    <col min="762" max="762" width="2.09765625" style="1" customWidth="1"/>
    <col min="763" max="763" width="12.796875" style="1" customWidth="1"/>
    <col min="764" max="764" width="2.09765625" style="1" customWidth="1"/>
    <col min="765" max="765" width="12.796875" style="1" customWidth="1"/>
    <col min="766" max="766" width="1.8984375" style="1" customWidth="1"/>
    <col min="767" max="768" width="5.8984375" style="1" customWidth="1"/>
    <col min="769" max="770" width="7.8984375" style="1" customWidth="1"/>
    <col min="771" max="771" width="14.796875" style="1" customWidth="1"/>
    <col min="772" max="1005" width="8.796875" style="1"/>
    <col min="1006" max="1006" width="2.8984375" style="1" customWidth="1"/>
    <col min="1007" max="1007" width="21.69921875" style="1" customWidth="1"/>
    <col min="1008" max="1008" width="2.09765625" style="1" customWidth="1"/>
    <col min="1009" max="1009" width="7.8984375" style="1" customWidth="1"/>
    <col min="1010" max="1010" width="2.09765625" style="1" customWidth="1"/>
    <col min="1011" max="1011" width="12.796875" style="1" customWidth="1"/>
    <col min="1012" max="1012" width="2.09765625" style="1" customWidth="1"/>
    <col min="1013" max="1013" width="12.796875" style="1" customWidth="1"/>
    <col min="1014" max="1014" width="2.09765625" style="1" customWidth="1"/>
    <col min="1015" max="1015" width="23.69921875" style="1" customWidth="1"/>
    <col min="1016" max="1016" width="2.09765625" style="1" customWidth="1"/>
    <col min="1017" max="1017" width="7.09765625" style="1" customWidth="1"/>
    <col min="1018" max="1018" width="2.09765625" style="1" customWidth="1"/>
    <col min="1019" max="1019" width="12.796875" style="1" customWidth="1"/>
    <col min="1020" max="1020" width="2.09765625" style="1" customWidth="1"/>
    <col min="1021" max="1021" width="12.796875" style="1" customWidth="1"/>
    <col min="1022" max="1022" width="1.8984375" style="1" customWidth="1"/>
    <col min="1023" max="1024" width="5.8984375" style="1" customWidth="1"/>
    <col min="1025" max="1026" width="7.8984375" style="1" customWidth="1"/>
    <col min="1027" max="1027" width="14.796875" style="1" customWidth="1"/>
    <col min="1028" max="1261" width="8.796875" style="1"/>
    <col min="1262" max="1262" width="2.8984375" style="1" customWidth="1"/>
    <col min="1263" max="1263" width="21.69921875" style="1" customWidth="1"/>
    <col min="1264" max="1264" width="2.09765625" style="1" customWidth="1"/>
    <col min="1265" max="1265" width="7.8984375" style="1" customWidth="1"/>
    <col min="1266" max="1266" width="2.09765625" style="1" customWidth="1"/>
    <col min="1267" max="1267" width="12.796875" style="1" customWidth="1"/>
    <col min="1268" max="1268" width="2.09765625" style="1" customWidth="1"/>
    <col min="1269" max="1269" width="12.796875" style="1" customWidth="1"/>
    <col min="1270" max="1270" width="2.09765625" style="1" customWidth="1"/>
    <col min="1271" max="1271" width="23.69921875" style="1" customWidth="1"/>
    <col min="1272" max="1272" width="2.09765625" style="1" customWidth="1"/>
    <col min="1273" max="1273" width="7.09765625" style="1" customWidth="1"/>
    <col min="1274" max="1274" width="2.09765625" style="1" customWidth="1"/>
    <col min="1275" max="1275" width="12.796875" style="1" customWidth="1"/>
    <col min="1276" max="1276" width="2.09765625" style="1" customWidth="1"/>
    <col min="1277" max="1277" width="12.796875" style="1" customWidth="1"/>
    <col min="1278" max="1278" width="1.8984375" style="1" customWidth="1"/>
    <col min="1279" max="1280" width="5.8984375" style="1" customWidth="1"/>
    <col min="1281" max="1282" width="7.8984375" style="1" customWidth="1"/>
    <col min="1283" max="1283" width="14.796875" style="1" customWidth="1"/>
    <col min="1284" max="1517" width="8.796875" style="1"/>
    <col min="1518" max="1518" width="2.8984375" style="1" customWidth="1"/>
    <col min="1519" max="1519" width="21.69921875" style="1" customWidth="1"/>
    <col min="1520" max="1520" width="2.09765625" style="1" customWidth="1"/>
    <col min="1521" max="1521" width="7.8984375" style="1" customWidth="1"/>
    <col min="1522" max="1522" width="2.09765625" style="1" customWidth="1"/>
    <col min="1523" max="1523" width="12.796875" style="1" customWidth="1"/>
    <col min="1524" max="1524" width="2.09765625" style="1" customWidth="1"/>
    <col min="1525" max="1525" width="12.796875" style="1" customWidth="1"/>
    <col min="1526" max="1526" width="2.09765625" style="1" customWidth="1"/>
    <col min="1527" max="1527" width="23.69921875" style="1" customWidth="1"/>
    <col min="1528" max="1528" width="2.09765625" style="1" customWidth="1"/>
    <col min="1529" max="1529" width="7.09765625" style="1" customWidth="1"/>
    <col min="1530" max="1530" width="2.09765625" style="1" customWidth="1"/>
    <col min="1531" max="1531" width="12.796875" style="1" customWidth="1"/>
    <col min="1532" max="1532" width="2.09765625" style="1" customWidth="1"/>
    <col min="1533" max="1533" width="12.796875" style="1" customWidth="1"/>
    <col min="1534" max="1534" width="1.8984375" style="1" customWidth="1"/>
    <col min="1535" max="1536" width="5.8984375" style="1" customWidth="1"/>
    <col min="1537" max="1538" width="7.8984375" style="1" customWidth="1"/>
    <col min="1539" max="1539" width="14.796875" style="1" customWidth="1"/>
    <col min="1540" max="1773" width="8.796875" style="1"/>
    <col min="1774" max="1774" width="2.8984375" style="1" customWidth="1"/>
    <col min="1775" max="1775" width="21.69921875" style="1" customWidth="1"/>
    <col min="1776" max="1776" width="2.09765625" style="1" customWidth="1"/>
    <col min="1777" max="1777" width="7.8984375" style="1" customWidth="1"/>
    <col min="1778" max="1778" width="2.09765625" style="1" customWidth="1"/>
    <col min="1779" max="1779" width="12.796875" style="1" customWidth="1"/>
    <col min="1780" max="1780" width="2.09765625" style="1" customWidth="1"/>
    <col min="1781" max="1781" width="12.796875" style="1" customWidth="1"/>
    <col min="1782" max="1782" width="2.09765625" style="1" customWidth="1"/>
    <col min="1783" max="1783" width="23.69921875" style="1" customWidth="1"/>
    <col min="1784" max="1784" width="2.09765625" style="1" customWidth="1"/>
    <col min="1785" max="1785" width="7.09765625" style="1" customWidth="1"/>
    <col min="1786" max="1786" width="2.09765625" style="1" customWidth="1"/>
    <col min="1787" max="1787" width="12.796875" style="1" customWidth="1"/>
    <col min="1788" max="1788" width="2.09765625" style="1" customWidth="1"/>
    <col min="1789" max="1789" width="12.796875" style="1" customWidth="1"/>
    <col min="1790" max="1790" width="1.8984375" style="1" customWidth="1"/>
    <col min="1791" max="1792" width="5.8984375" style="1" customWidth="1"/>
    <col min="1793" max="1794" width="7.8984375" style="1" customWidth="1"/>
    <col min="1795" max="1795" width="14.796875" style="1" customWidth="1"/>
    <col min="1796" max="2029" width="8.796875" style="1"/>
    <col min="2030" max="2030" width="2.8984375" style="1" customWidth="1"/>
    <col min="2031" max="2031" width="21.69921875" style="1" customWidth="1"/>
    <col min="2032" max="2032" width="2.09765625" style="1" customWidth="1"/>
    <col min="2033" max="2033" width="7.8984375" style="1" customWidth="1"/>
    <col min="2034" max="2034" width="2.09765625" style="1" customWidth="1"/>
    <col min="2035" max="2035" width="12.796875" style="1" customWidth="1"/>
    <col min="2036" max="2036" width="2.09765625" style="1" customWidth="1"/>
    <col min="2037" max="2037" width="12.796875" style="1" customWidth="1"/>
    <col min="2038" max="2038" width="2.09765625" style="1" customWidth="1"/>
    <col min="2039" max="2039" width="23.69921875" style="1" customWidth="1"/>
    <col min="2040" max="2040" width="2.09765625" style="1" customWidth="1"/>
    <col min="2041" max="2041" width="7.09765625" style="1" customWidth="1"/>
    <col min="2042" max="2042" width="2.09765625" style="1" customWidth="1"/>
    <col min="2043" max="2043" width="12.796875" style="1" customWidth="1"/>
    <col min="2044" max="2044" width="2.09765625" style="1" customWidth="1"/>
    <col min="2045" max="2045" width="12.796875" style="1" customWidth="1"/>
    <col min="2046" max="2046" width="1.8984375" style="1" customWidth="1"/>
    <col min="2047" max="2048" width="5.8984375" style="1" customWidth="1"/>
    <col min="2049" max="2050" width="7.8984375" style="1" customWidth="1"/>
    <col min="2051" max="2051" width="14.796875" style="1" customWidth="1"/>
    <col min="2052" max="2285" width="8.796875" style="1"/>
    <col min="2286" max="2286" width="2.8984375" style="1" customWidth="1"/>
    <col min="2287" max="2287" width="21.69921875" style="1" customWidth="1"/>
    <col min="2288" max="2288" width="2.09765625" style="1" customWidth="1"/>
    <col min="2289" max="2289" width="7.8984375" style="1" customWidth="1"/>
    <col min="2290" max="2290" width="2.09765625" style="1" customWidth="1"/>
    <col min="2291" max="2291" width="12.796875" style="1" customWidth="1"/>
    <col min="2292" max="2292" width="2.09765625" style="1" customWidth="1"/>
    <col min="2293" max="2293" width="12.796875" style="1" customWidth="1"/>
    <col min="2294" max="2294" width="2.09765625" style="1" customWidth="1"/>
    <col min="2295" max="2295" width="23.69921875" style="1" customWidth="1"/>
    <col min="2296" max="2296" width="2.09765625" style="1" customWidth="1"/>
    <col min="2297" max="2297" width="7.09765625" style="1" customWidth="1"/>
    <col min="2298" max="2298" width="2.09765625" style="1" customWidth="1"/>
    <col min="2299" max="2299" width="12.796875" style="1" customWidth="1"/>
    <col min="2300" max="2300" width="2.09765625" style="1" customWidth="1"/>
    <col min="2301" max="2301" width="12.796875" style="1" customWidth="1"/>
    <col min="2302" max="2302" width="1.8984375" style="1" customWidth="1"/>
    <col min="2303" max="2304" width="5.8984375" style="1" customWidth="1"/>
    <col min="2305" max="2306" width="7.8984375" style="1" customWidth="1"/>
    <col min="2307" max="2307" width="14.796875" style="1" customWidth="1"/>
    <col min="2308" max="2541" width="8.796875" style="1"/>
    <col min="2542" max="2542" width="2.8984375" style="1" customWidth="1"/>
    <col min="2543" max="2543" width="21.69921875" style="1" customWidth="1"/>
    <col min="2544" max="2544" width="2.09765625" style="1" customWidth="1"/>
    <col min="2545" max="2545" width="7.8984375" style="1" customWidth="1"/>
    <col min="2546" max="2546" width="2.09765625" style="1" customWidth="1"/>
    <col min="2547" max="2547" width="12.796875" style="1" customWidth="1"/>
    <col min="2548" max="2548" width="2.09765625" style="1" customWidth="1"/>
    <col min="2549" max="2549" width="12.796875" style="1" customWidth="1"/>
    <col min="2550" max="2550" width="2.09765625" style="1" customWidth="1"/>
    <col min="2551" max="2551" width="23.69921875" style="1" customWidth="1"/>
    <col min="2552" max="2552" width="2.09765625" style="1" customWidth="1"/>
    <col min="2553" max="2553" width="7.09765625" style="1" customWidth="1"/>
    <col min="2554" max="2554" width="2.09765625" style="1" customWidth="1"/>
    <col min="2555" max="2555" width="12.796875" style="1" customWidth="1"/>
    <col min="2556" max="2556" width="2.09765625" style="1" customWidth="1"/>
    <col min="2557" max="2557" width="12.796875" style="1" customWidth="1"/>
    <col min="2558" max="2558" width="1.8984375" style="1" customWidth="1"/>
    <col min="2559" max="2560" width="5.8984375" style="1" customWidth="1"/>
    <col min="2561" max="2562" width="7.8984375" style="1" customWidth="1"/>
    <col min="2563" max="2563" width="14.796875" style="1" customWidth="1"/>
    <col min="2564" max="2797" width="8.796875" style="1"/>
    <col min="2798" max="2798" width="2.8984375" style="1" customWidth="1"/>
    <col min="2799" max="2799" width="21.69921875" style="1" customWidth="1"/>
    <col min="2800" max="2800" width="2.09765625" style="1" customWidth="1"/>
    <col min="2801" max="2801" width="7.8984375" style="1" customWidth="1"/>
    <col min="2802" max="2802" width="2.09765625" style="1" customWidth="1"/>
    <col min="2803" max="2803" width="12.796875" style="1" customWidth="1"/>
    <col min="2804" max="2804" width="2.09765625" style="1" customWidth="1"/>
    <col min="2805" max="2805" width="12.796875" style="1" customWidth="1"/>
    <col min="2806" max="2806" width="2.09765625" style="1" customWidth="1"/>
    <col min="2807" max="2807" width="23.69921875" style="1" customWidth="1"/>
    <col min="2808" max="2808" width="2.09765625" style="1" customWidth="1"/>
    <col min="2809" max="2809" width="7.09765625" style="1" customWidth="1"/>
    <col min="2810" max="2810" width="2.09765625" style="1" customWidth="1"/>
    <col min="2811" max="2811" width="12.796875" style="1" customWidth="1"/>
    <col min="2812" max="2812" width="2.09765625" style="1" customWidth="1"/>
    <col min="2813" max="2813" width="12.796875" style="1" customWidth="1"/>
    <col min="2814" max="2814" width="1.8984375" style="1" customWidth="1"/>
    <col min="2815" max="2816" width="5.8984375" style="1" customWidth="1"/>
    <col min="2817" max="2818" width="7.8984375" style="1" customWidth="1"/>
    <col min="2819" max="2819" width="14.796875" style="1" customWidth="1"/>
    <col min="2820" max="3053" width="8.796875" style="1"/>
    <col min="3054" max="3054" width="2.8984375" style="1" customWidth="1"/>
    <col min="3055" max="3055" width="21.69921875" style="1" customWidth="1"/>
    <col min="3056" max="3056" width="2.09765625" style="1" customWidth="1"/>
    <col min="3057" max="3057" width="7.8984375" style="1" customWidth="1"/>
    <col min="3058" max="3058" width="2.09765625" style="1" customWidth="1"/>
    <col min="3059" max="3059" width="12.796875" style="1" customWidth="1"/>
    <col min="3060" max="3060" width="2.09765625" style="1" customWidth="1"/>
    <col min="3061" max="3061" width="12.796875" style="1" customWidth="1"/>
    <col min="3062" max="3062" width="2.09765625" style="1" customWidth="1"/>
    <col min="3063" max="3063" width="23.69921875" style="1" customWidth="1"/>
    <col min="3064" max="3064" width="2.09765625" style="1" customWidth="1"/>
    <col min="3065" max="3065" width="7.09765625" style="1" customWidth="1"/>
    <col min="3066" max="3066" width="2.09765625" style="1" customWidth="1"/>
    <col min="3067" max="3067" width="12.796875" style="1" customWidth="1"/>
    <col min="3068" max="3068" width="2.09765625" style="1" customWidth="1"/>
    <col min="3069" max="3069" width="12.796875" style="1" customWidth="1"/>
    <col min="3070" max="3070" width="1.8984375" style="1" customWidth="1"/>
    <col min="3071" max="3072" width="5.8984375" style="1" customWidth="1"/>
    <col min="3073" max="3074" width="7.8984375" style="1" customWidth="1"/>
    <col min="3075" max="3075" width="14.796875" style="1" customWidth="1"/>
    <col min="3076" max="3309" width="8.796875" style="1"/>
    <col min="3310" max="3310" width="2.8984375" style="1" customWidth="1"/>
    <col min="3311" max="3311" width="21.69921875" style="1" customWidth="1"/>
    <col min="3312" max="3312" width="2.09765625" style="1" customWidth="1"/>
    <col min="3313" max="3313" width="7.8984375" style="1" customWidth="1"/>
    <col min="3314" max="3314" width="2.09765625" style="1" customWidth="1"/>
    <col min="3315" max="3315" width="12.796875" style="1" customWidth="1"/>
    <col min="3316" max="3316" width="2.09765625" style="1" customWidth="1"/>
    <col min="3317" max="3317" width="12.796875" style="1" customWidth="1"/>
    <col min="3318" max="3318" width="2.09765625" style="1" customWidth="1"/>
    <col min="3319" max="3319" width="23.69921875" style="1" customWidth="1"/>
    <col min="3320" max="3320" width="2.09765625" style="1" customWidth="1"/>
    <col min="3321" max="3321" width="7.09765625" style="1" customWidth="1"/>
    <col min="3322" max="3322" width="2.09765625" style="1" customWidth="1"/>
    <col min="3323" max="3323" width="12.796875" style="1" customWidth="1"/>
    <col min="3324" max="3324" width="2.09765625" style="1" customWidth="1"/>
    <col min="3325" max="3325" width="12.796875" style="1" customWidth="1"/>
    <col min="3326" max="3326" width="1.8984375" style="1" customWidth="1"/>
    <col min="3327" max="3328" width="5.8984375" style="1" customWidth="1"/>
    <col min="3329" max="3330" width="7.8984375" style="1" customWidth="1"/>
    <col min="3331" max="3331" width="14.796875" style="1" customWidth="1"/>
    <col min="3332" max="3565" width="8.796875" style="1"/>
    <col min="3566" max="3566" width="2.8984375" style="1" customWidth="1"/>
    <col min="3567" max="3567" width="21.69921875" style="1" customWidth="1"/>
    <col min="3568" max="3568" width="2.09765625" style="1" customWidth="1"/>
    <col min="3569" max="3569" width="7.8984375" style="1" customWidth="1"/>
    <col min="3570" max="3570" width="2.09765625" style="1" customWidth="1"/>
    <col min="3571" max="3571" width="12.796875" style="1" customWidth="1"/>
    <col min="3572" max="3572" width="2.09765625" style="1" customWidth="1"/>
    <col min="3573" max="3573" width="12.796875" style="1" customWidth="1"/>
    <col min="3574" max="3574" width="2.09765625" style="1" customWidth="1"/>
    <col min="3575" max="3575" width="23.69921875" style="1" customWidth="1"/>
    <col min="3576" max="3576" width="2.09765625" style="1" customWidth="1"/>
    <col min="3577" max="3577" width="7.09765625" style="1" customWidth="1"/>
    <col min="3578" max="3578" width="2.09765625" style="1" customWidth="1"/>
    <col min="3579" max="3579" width="12.796875" style="1" customWidth="1"/>
    <col min="3580" max="3580" width="2.09765625" style="1" customWidth="1"/>
    <col min="3581" max="3581" width="12.796875" style="1" customWidth="1"/>
    <col min="3582" max="3582" width="1.8984375" style="1" customWidth="1"/>
    <col min="3583" max="3584" width="5.8984375" style="1" customWidth="1"/>
    <col min="3585" max="3586" width="7.8984375" style="1" customWidth="1"/>
    <col min="3587" max="3587" width="14.796875" style="1" customWidth="1"/>
    <col min="3588" max="3821" width="8.796875" style="1"/>
    <col min="3822" max="3822" width="2.8984375" style="1" customWidth="1"/>
    <col min="3823" max="3823" width="21.69921875" style="1" customWidth="1"/>
    <col min="3824" max="3824" width="2.09765625" style="1" customWidth="1"/>
    <col min="3825" max="3825" width="7.8984375" style="1" customWidth="1"/>
    <col min="3826" max="3826" width="2.09765625" style="1" customWidth="1"/>
    <col min="3827" max="3827" width="12.796875" style="1" customWidth="1"/>
    <col min="3828" max="3828" width="2.09765625" style="1" customWidth="1"/>
    <col min="3829" max="3829" width="12.796875" style="1" customWidth="1"/>
    <col min="3830" max="3830" width="2.09765625" style="1" customWidth="1"/>
    <col min="3831" max="3831" width="23.69921875" style="1" customWidth="1"/>
    <col min="3832" max="3832" width="2.09765625" style="1" customWidth="1"/>
    <col min="3833" max="3833" width="7.09765625" style="1" customWidth="1"/>
    <col min="3834" max="3834" width="2.09765625" style="1" customWidth="1"/>
    <col min="3835" max="3835" width="12.796875" style="1" customWidth="1"/>
    <col min="3836" max="3836" width="2.09765625" style="1" customWidth="1"/>
    <col min="3837" max="3837" width="12.796875" style="1" customWidth="1"/>
    <col min="3838" max="3838" width="1.8984375" style="1" customWidth="1"/>
    <col min="3839" max="3840" width="5.8984375" style="1" customWidth="1"/>
    <col min="3841" max="3842" width="7.8984375" style="1" customWidth="1"/>
    <col min="3843" max="3843" width="14.796875" style="1" customWidth="1"/>
    <col min="3844" max="4077" width="8.796875" style="1"/>
    <col min="4078" max="4078" width="2.8984375" style="1" customWidth="1"/>
    <col min="4079" max="4079" width="21.69921875" style="1" customWidth="1"/>
    <col min="4080" max="4080" width="2.09765625" style="1" customWidth="1"/>
    <col min="4081" max="4081" width="7.8984375" style="1" customWidth="1"/>
    <col min="4082" max="4082" width="2.09765625" style="1" customWidth="1"/>
    <col min="4083" max="4083" width="12.796875" style="1" customWidth="1"/>
    <col min="4084" max="4084" width="2.09765625" style="1" customWidth="1"/>
    <col min="4085" max="4085" width="12.796875" style="1" customWidth="1"/>
    <col min="4086" max="4086" width="2.09765625" style="1" customWidth="1"/>
    <col min="4087" max="4087" width="23.69921875" style="1" customWidth="1"/>
    <col min="4088" max="4088" width="2.09765625" style="1" customWidth="1"/>
    <col min="4089" max="4089" width="7.09765625" style="1" customWidth="1"/>
    <col min="4090" max="4090" width="2.09765625" style="1" customWidth="1"/>
    <col min="4091" max="4091" width="12.796875" style="1" customWidth="1"/>
    <col min="4092" max="4092" width="2.09765625" style="1" customWidth="1"/>
    <col min="4093" max="4093" width="12.796875" style="1" customWidth="1"/>
    <col min="4094" max="4094" width="1.8984375" style="1" customWidth="1"/>
    <col min="4095" max="4096" width="5.8984375" style="1" customWidth="1"/>
    <col min="4097" max="4098" width="7.8984375" style="1" customWidth="1"/>
    <col min="4099" max="4099" width="14.796875" style="1" customWidth="1"/>
    <col min="4100" max="4333" width="8.796875" style="1"/>
    <col min="4334" max="4334" width="2.8984375" style="1" customWidth="1"/>
    <col min="4335" max="4335" width="21.69921875" style="1" customWidth="1"/>
    <col min="4336" max="4336" width="2.09765625" style="1" customWidth="1"/>
    <col min="4337" max="4337" width="7.8984375" style="1" customWidth="1"/>
    <col min="4338" max="4338" width="2.09765625" style="1" customWidth="1"/>
    <col min="4339" max="4339" width="12.796875" style="1" customWidth="1"/>
    <col min="4340" max="4340" width="2.09765625" style="1" customWidth="1"/>
    <col min="4341" max="4341" width="12.796875" style="1" customWidth="1"/>
    <col min="4342" max="4342" width="2.09765625" style="1" customWidth="1"/>
    <col min="4343" max="4343" width="23.69921875" style="1" customWidth="1"/>
    <col min="4344" max="4344" width="2.09765625" style="1" customWidth="1"/>
    <col min="4345" max="4345" width="7.09765625" style="1" customWidth="1"/>
    <col min="4346" max="4346" width="2.09765625" style="1" customWidth="1"/>
    <col min="4347" max="4347" width="12.796875" style="1" customWidth="1"/>
    <col min="4348" max="4348" width="2.09765625" style="1" customWidth="1"/>
    <col min="4349" max="4349" width="12.796875" style="1" customWidth="1"/>
    <col min="4350" max="4350" width="1.8984375" style="1" customWidth="1"/>
    <col min="4351" max="4352" width="5.8984375" style="1" customWidth="1"/>
    <col min="4353" max="4354" width="7.8984375" style="1" customWidth="1"/>
    <col min="4355" max="4355" width="14.796875" style="1" customWidth="1"/>
    <col min="4356" max="4589" width="8.796875" style="1"/>
    <col min="4590" max="4590" width="2.8984375" style="1" customWidth="1"/>
    <col min="4591" max="4591" width="21.69921875" style="1" customWidth="1"/>
    <col min="4592" max="4592" width="2.09765625" style="1" customWidth="1"/>
    <col min="4593" max="4593" width="7.8984375" style="1" customWidth="1"/>
    <col min="4594" max="4594" width="2.09765625" style="1" customWidth="1"/>
    <col min="4595" max="4595" width="12.796875" style="1" customWidth="1"/>
    <col min="4596" max="4596" width="2.09765625" style="1" customWidth="1"/>
    <col min="4597" max="4597" width="12.796875" style="1" customWidth="1"/>
    <col min="4598" max="4598" width="2.09765625" style="1" customWidth="1"/>
    <col min="4599" max="4599" width="23.69921875" style="1" customWidth="1"/>
    <col min="4600" max="4600" width="2.09765625" style="1" customWidth="1"/>
    <col min="4601" max="4601" width="7.09765625" style="1" customWidth="1"/>
    <col min="4602" max="4602" width="2.09765625" style="1" customWidth="1"/>
    <col min="4603" max="4603" width="12.796875" style="1" customWidth="1"/>
    <col min="4604" max="4604" width="2.09765625" style="1" customWidth="1"/>
    <col min="4605" max="4605" width="12.796875" style="1" customWidth="1"/>
    <col min="4606" max="4606" width="1.8984375" style="1" customWidth="1"/>
    <col min="4607" max="4608" width="5.8984375" style="1" customWidth="1"/>
    <col min="4609" max="4610" width="7.8984375" style="1" customWidth="1"/>
    <col min="4611" max="4611" width="14.796875" style="1" customWidth="1"/>
    <col min="4612" max="4845" width="8.796875" style="1"/>
    <col min="4846" max="4846" width="2.8984375" style="1" customWidth="1"/>
    <col min="4847" max="4847" width="21.69921875" style="1" customWidth="1"/>
    <col min="4848" max="4848" width="2.09765625" style="1" customWidth="1"/>
    <col min="4849" max="4849" width="7.8984375" style="1" customWidth="1"/>
    <col min="4850" max="4850" width="2.09765625" style="1" customWidth="1"/>
    <col min="4851" max="4851" width="12.796875" style="1" customWidth="1"/>
    <col min="4852" max="4852" width="2.09765625" style="1" customWidth="1"/>
    <col min="4853" max="4853" width="12.796875" style="1" customWidth="1"/>
    <col min="4854" max="4854" width="2.09765625" style="1" customWidth="1"/>
    <col min="4855" max="4855" width="23.69921875" style="1" customWidth="1"/>
    <col min="4856" max="4856" width="2.09765625" style="1" customWidth="1"/>
    <col min="4857" max="4857" width="7.09765625" style="1" customWidth="1"/>
    <col min="4858" max="4858" width="2.09765625" style="1" customWidth="1"/>
    <col min="4859" max="4859" width="12.796875" style="1" customWidth="1"/>
    <col min="4860" max="4860" width="2.09765625" style="1" customWidth="1"/>
    <col min="4861" max="4861" width="12.796875" style="1" customWidth="1"/>
    <col min="4862" max="4862" width="1.8984375" style="1" customWidth="1"/>
    <col min="4863" max="4864" width="5.8984375" style="1" customWidth="1"/>
    <col min="4865" max="4866" width="7.8984375" style="1" customWidth="1"/>
    <col min="4867" max="4867" width="14.796875" style="1" customWidth="1"/>
    <col min="4868" max="5101" width="8.796875" style="1"/>
    <col min="5102" max="5102" width="2.8984375" style="1" customWidth="1"/>
    <col min="5103" max="5103" width="21.69921875" style="1" customWidth="1"/>
    <col min="5104" max="5104" width="2.09765625" style="1" customWidth="1"/>
    <col min="5105" max="5105" width="7.8984375" style="1" customWidth="1"/>
    <col min="5106" max="5106" width="2.09765625" style="1" customWidth="1"/>
    <col min="5107" max="5107" width="12.796875" style="1" customWidth="1"/>
    <col min="5108" max="5108" width="2.09765625" style="1" customWidth="1"/>
    <col min="5109" max="5109" width="12.796875" style="1" customWidth="1"/>
    <col min="5110" max="5110" width="2.09765625" style="1" customWidth="1"/>
    <col min="5111" max="5111" width="23.69921875" style="1" customWidth="1"/>
    <col min="5112" max="5112" width="2.09765625" style="1" customWidth="1"/>
    <col min="5113" max="5113" width="7.09765625" style="1" customWidth="1"/>
    <col min="5114" max="5114" width="2.09765625" style="1" customWidth="1"/>
    <col min="5115" max="5115" width="12.796875" style="1" customWidth="1"/>
    <col min="5116" max="5116" width="2.09765625" style="1" customWidth="1"/>
    <col min="5117" max="5117" width="12.796875" style="1" customWidth="1"/>
    <col min="5118" max="5118" width="1.8984375" style="1" customWidth="1"/>
    <col min="5119" max="5120" width="5.8984375" style="1" customWidth="1"/>
    <col min="5121" max="5122" width="7.8984375" style="1" customWidth="1"/>
    <col min="5123" max="5123" width="14.796875" style="1" customWidth="1"/>
    <col min="5124" max="5357" width="8.796875" style="1"/>
    <col min="5358" max="5358" width="2.8984375" style="1" customWidth="1"/>
    <col min="5359" max="5359" width="21.69921875" style="1" customWidth="1"/>
    <col min="5360" max="5360" width="2.09765625" style="1" customWidth="1"/>
    <col min="5361" max="5361" width="7.8984375" style="1" customWidth="1"/>
    <col min="5362" max="5362" width="2.09765625" style="1" customWidth="1"/>
    <col min="5363" max="5363" width="12.796875" style="1" customWidth="1"/>
    <col min="5364" max="5364" width="2.09765625" style="1" customWidth="1"/>
    <col min="5365" max="5365" width="12.796875" style="1" customWidth="1"/>
    <col min="5366" max="5366" width="2.09765625" style="1" customWidth="1"/>
    <col min="5367" max="5367" width="23.69921875" style="1" customWidth="1"/>
    <col min="5368" max="5368" width="2.09765625" style="1" customWidth="1"/>
    <col min="5369" max="5369" width="7.09765625" style="1" customWidth="1"/>
    <col min="5370" max="5370" width="2.09765625" style="1" customWidth="1"/>
    <col min="5371" max="5371" width="12.796875" style="1" customWidth="1"/>
    <col min="5372" max="5372" width="2.09765625" style="1" customWidth="1"/>
    <col min="5373" max="5373" width="12.796875" style="1" customWidth="1"/>
    <col min="5374" max="5374" width="1.8984375" style="1" customWidth="1"/>
    <col min="5375" max="5376" width="5.8984375" style="1" customWidth="1"/>
    <col min="5377" max="5378" width="7.8984375" style="1" customWidth="1"/>
    <col min="5379" max="5379" width="14.796875" style="1" customWidth="1"/>
    <col min="5380" max="5613" width="8.796875" style="1"/>
    <col min="5614" max="5614" width="2.8984375" style="1" customWidth="1"/>
    <col min="5615" max="5615" width="21.69921875" style="1" customWidth="1"/>
    <col min="5616" max="5616" width="2.09765625" style="1" customWidth="1"/>
    <col min="5617" max="5617" width="7.8984375" style="1" customWidth="1"/>
    <col min="5618" max="5618" width="2.09765625" style="1" customWidth="1"/>
    <col min="5619" max="5619" width="12.796875" style="1" customWidth="1"/>
    <col min="5620" max="5620" width="2.09765625" style="1" customWidth="1"/>
    <col min="5621" max="5621" width="12.796875" style="1" customWidth="1"/>
    <col min="5622" max="5622" width="2.09765625" style="1" customWidth="1"/>
    <col min="5623" max="5623" width="23.69921875" style="1" customWidth="1"/>
    <col min="5624" max="5624" width="2.09765625" style="1" customWidth="1"/>
    <col min="5625" max="5625" width="7.09765625" style="1" customWidth="1"/>
    <col min="5626" max="5626" width="2.09765625" style="1" customWidth="1"/>
    <col min="5627" max="5627" width="12.796875" style="1" customWidth="1"/>
    <col min="5628" max="5628" width="2.09765625" style="1" customWidth="1"/>
    <col min="5629" max="5629" width="12.796875" style="1" customWidth="1"/>
    <col min="5630" max="5630" width="1.8984375" style="1" customWidth="1"/>
    <col min="5631" max="5632" width="5.8984375" style="1" customWidth="1"/>
    <col min="5633" max="5634" width="7.8984375" style="1" customWidth="1"/>
    <col min="5635" max="5635" width="14.796875" style="1" customWidth="1"/>
    <col min="5636" max="5869" width="8.796875" style="1"/>
    <col min="5870" max="5870" width="2.8984375" style="1" customWidth="1"/>
    <col min="5871" max="5871" width="21.69921875" style="1" customWidth="1"/>
    <col min="5872" max="5872" width="2.09765625" style="1" customWidth="1"/>
    <col min="5873" max="5873" width="7.8984375" style="1" customWidth="1"/>
    <col min="5874" max="5874" width="2.09765625" style="1" customWidth="1"/>
    <col min="5875" max="5875" width="12.796875" style="1" customWidth="1"/>
    <col min="5876" max="5876" width="2.09765625" style="1" customWidth="1"/>
    <col min="5877" max="5877" width="12.796875" style="1" customWidth="1"/>
    <col min="5878" max="5878" width="2.09765625" style="1" customWidth="1"/>
    <col min="5879" max="5879" width="23.69921875" style="1" customWidth="1"/>
    <col min="5880" max="5880" width="2.09765625" style="1" customWidth="1"/>
    <col min="5881" max="5881" width="7.09765625" style="1" customWidth="1"/>
    <col min="5882" max="5882" width="2.09765625" style="1" customWidth="1"/>
    <col min="5883" max="5883" width="12.796875" style="1" customWidth="1"/>
    <col min="5884" max="5884" width="2.09765625" style="1" customWidth="1"/>
    <col min="5885" max="5885" width="12.796875" style="1" customWidth="1"/>
    <col min="5886" max="5886" width="1.8984375" style="1" customWidth="1"/>
    <col min="5887" max="5888" width="5.8984375" style="1" customWidth="1"/>
    <col min="5889" max="5890" width="7.8984375" style="1" customWidth="1"/>
    <col min="5891" max="5891" width="14.796875" style="1" customWidth="1"/>
    <col min="5892" max="6125" width="8.796875" style="1"/>
    <col min="6126" max="6126" width="2.8984375" style="1" customWidth="1"/>
    <col min="6127" max="6127" width="21.69921875" style="1" customWidth="1"/>
    <col min="6128" max="6128" width="2.09765625" style="1" customWidth="1"/>
    <col min="6129" max="6129" width="7.8984375" style="1" customWidth="1"/>
    <col min="6130" max="6130" width="2.09765625" style="1" customWidth="1"/>
    <col min="6131" max="6131" width="12.796875" style="1" customWidth="1"/>
    <col min="6132" max="6132" width="2.09765625" style="1" customWidth="1"/>
    <col min="6133" max="6133" width="12.796875" style="1" customWidth="1"/>
    <col min="6134" max="6134" width="2.09765625" style="1" customWidth="1"/>
    <col min="6135" max="6135" width="23.69921875" style="1" customWidth="1"/>
    <col min="6136" max="6136" width="2.09765625" style="1" customWidth="1"/>
    <col min="6137" max="6137" width="7.09765625" style="1" customWidth="1"/>
    <col min="6138" max="6138" width="2.09765625" style="1" customWidth="1"/>
    <col min="6139" max="6139" width="12.796875" style="1" customWidth="1"/>
    <col min="6140" max="6140" width="2.09765625" style="1" customWidth="1"/>
    <col min="6141" max="6141" width="12.796875" style="1" customWidth="1"/>
    <col min="6142" max="6142" width="1.8984375" style="1" customWidth="1"/>
    <col min="6143" max="6144" width="5.8984375" style="1" customWidth="1"/>
    <col min="6145" max="6146" width="7.8984375" style="1" customWidth="1"/>
    <col min="6147" max="6147" width="14.796875" style="1" customWidth="1"/>
    <col min="6148" max="6381" width="8.796875" style="1"/>
    <col min="6382" max="6382" width="2.8984375" style="1" customWidth="1"/>
    <col min="6383" max="6383" width="21.69921875" style="1" customWidth="1"/>
    <col min="6384" max="6384" width="2.09765625" style="1" customWidth="1"/>
    <col min="6385" max="6385" width="7.8984375" style="1" customWidth="1"/>
    <col min="6386" max="6386" width="2.09765625" style="1" customWidth="1"/>
    <col min="6387" max="6387" width="12.796875" style="1" customWidth="1"/>
    <col min="6388" max="6388" width="2.09765625" style="1" customWidth="1"/>
    <col min="6389" max="6389" width="12.796875" style="1" customWidth="1"/>
    <col min="6390" max="6390" width="2.09765625" style="1" customWidth="1"/>
    <col min="6391" max="6391" width="23.69921875" style="1" customWidth="1"/>
    <col min="6392" max="6392" width="2.09765625" style="1" customWidth="1"/>
    <col min="6393" max="6393" width="7.09765625" style="1" customWidth="1"/>
    <col min="6394" max="6394" width="2.09765625" style="1" customWidth="1"/>
    <col min="6395" max="6395" width="12.796875" style="1" customWidth="1"/>
    <col min="6396" max="6396" width="2.09765625" style="1" customWidth="1"/>
    <col min="6397" max="6397" width="12.796875" style="1" customWidth="1"/>
    <col min="6398" max="6398" width="1.8984375" style="1" customWidth="1"/>
    <col min="6399" max="6400" width="5.8984375" style="1" customWidth="1"/>
    <col min="6401" max="6402" width="7.8984375" style="1" customWidth="1"/>
    <col min="6403" max="6403" width="14.796875" style="1" customWidth="1"/>
    <col min="6404" max="6637" width="8.796875" style="1"/>
    <col min="6638" max="6638" width="2.8984375" style="1" customWidth="1"/>
    <col min="6639" max="6639" width="21.69921875" style="1" customWidth="1"/>
    <col min="6640" max="6640" width="2.09765625" style="1" customWidth="1"/>
    <col min="6641" max="6641" width="7.8984375" style="1" customWidth="1"/>
    <col min="6642" max="6642" width="2.09765625" style="1" customWidth="1"/>
    <col min="6643" max="6643" width="12.796875" style="1" customWidth="1"/>
    <col min="6644" max="6644" width="2.09765625" style="1" customWidth="1"/>
    <col min="6645" max="6645" width="12.796875" style="1" customWidth="1"/>
    <col min="6646" max="6646" width="2.09765625" style="1" customWidth="1"/>
    <col min="6647" max="6647" width="23.69921875" style="1" customWidth="1"/>
    <col min="6648" max="6648" width="2.09765625" style="1" customWidth="1"/>
    <col min="6649" max="6649" width="7.09765625" style="1" customWidth="1"/>
    <col min="6650" max="6650" width="2.09765625" style="1" customWidth="1"/>
    <col min="6651" max="6651" width="12.796875" style="1" customWidth="1"/>
    <col min="6652" max="6652" width="2.09765625" style="1" customWidth="1"/>
    <col min="6653" max="6653" width="12.796875" style="1" customWidth="1"/>
    <col min="6654" max="6654" width="1.8984375" style="1" customWidth="1"/>
    <col min="6655" max="6656" width="5.8984375" style="1" customWidth="1"/>
    <col min="6657" max="6658" width="7.8984375" style="1" customWidth="1"/>
    <col min="6659" max="6659" width="14.796875" style="1" customWidth="1"/>
    <col min="6660" max="6893" width="8.796875" style="1"/>
    <col min="6894" max="6894" width="2.8984375" style="1" customWidth="1"/>
    <col min="6895" max="6895" width="21.69921875" style="1" customWidth="1"/>
    <col min="6896" max="6896" width="2.09765625" style="1" customWidth="1"/>
    <col min="6897" max="6897" width="7.8984375" style="1" customWidth="1"/>
    <col min="6898" max="6898" width="2.09765625" style="1" customWidth="1"/>
    <col min="6899" max="6899" width="12.796875" style="1" customWidth="1"/>
    <col min="6900" max="6900" width="2.09765625" style="1" customWidth="1"/>
    <col min="6901" max="6901" width="12.796875" style="1" customWidth="1"/>
    <col min="6902" max="6902" width="2.09765625" style="1" customWidth="1"/>
    <col min="6903" max="6903" width="23.69921875" style="1" customWidth="1"/>
    <col min="6904" max="6904" width="2.09765625" style="1" customWidth="1"/>
    <col min="6905" max="6905" width="7.09765625" style="1" customWidth="1"/>
    <col min="6906" max="6906" width="2.09765625" style="1" customWidth="1"/>
    <col min="6907" max="6907" width="12.796875" style="1" customWidth="1"/>
    <col min="6908" max="6908" width="2.09765625" style="1" customWidth="1"/>
    <col min="6909" max="6909" width="12.796875" style="1" customWidth="1"/>
    <col min="6910" max="6910" width="1.8984375" style="1" customWidth="1"/>
    <col min="6911" max="6912" width="5.8984375" style="1" customWidth="1"/>
    <col min="6913" max="6914" width="7.8984375" style="1" customWidth="1"/>
    <col min="6915" max="6915" width="14.796875" style="1" customWidth="1"/>
    <col min="6916" max="7149" width="8.796875" style="1"/>
    <col min="7150" max="7150" width="2.8984375" style="1" customWidth="1"/>
    <col min="7151" max="7151" width="21.69921875" style="1" customWidth="1"/>
    <col min="7152" max="7152" width="2.09765625" style="1" customWidth="1"/>
    <col min="7153" max="7153" width="7.8984375" style="1" customWidth="1"/>
    <col min="7154" max="7154" width="2.09765625" style="1" customWidth="1"/>
    <col min="7155" max="7155" width="12.796875" style="1" customWidth="1"/>
    <col min="7156" max="7156" width="2.09765625" style="1" customWidth="1"/>
    <col min="7157" max="7157" width="12.796875" style="1" customWidth="1"/>
    <col min="7158" max="7158" width="2.09765625" style="1" customWidth="1"/>
    <col min="7159" max="7159" width="23.69921875" style="1" customWidth="1"/>
    <col min="7160" max="7160" width="2.09765625" style="1" customWidth="1"/>
    <col min="7161" max="7161" width="7.09765625" style="1" customWidth="1"/>
    <col min="7162" max="7162" width="2.09765625" style="1" customWidth="1"/>
    <col min="7163" max="7163" width="12.796875" style="1" customWidth="1"/>
    <col min="7164" max="7164" width="2.09765625" style="1" customWidth="1"/>
    <col min="7165" max="7165" width="12.796875" style="1" customWidth="1"/>
    <col min="7166" max="7166" width="1.8984375" style="1" customWidth="1"/>
    <col min="7167" max="7168" width="5.8984375" style="1" customWidth="1"/>
    <col min="7169" max="7170" width="7.8984375" style="1" customWidth="1"/>
    <col min="7171" max="7171" width="14.796875" style="1" customWidth="1"/>
    <col min="7172" max="7405" width="8.796875" style="1"/>
    <col min="7406" max="7406" width="2.8984375" style="1" customWidth="1"/>
    <col min="7407" max="7407" width="21.69921875" style="1" customWidth="1"/>
    <col min="7408" max="7408" width="2.09765625" style="1" customWidth="1"/>
    <col min="7409" max="7409" width="7.8984375" style="1" customWidth="1"/>
    <col min="7410" max="7410" width="2.09765625" style="1" customWidth="1"/>
    <col min="7411" max="7411" width="12.796875" style="1" customWidth="1"/>
    <col min="7412" max="7412" width="2.09765625" style="1" customWidth="1"/>
    <col min="7413" max="7413" width="12.796875" style="1" customWidth="1"/>
    <col min="7414" max="7414" width="2.09765625" style="1" customWidth="1"/>
    <col min="7415" max="7415" width="23.69921875" style="1" customWidth="1"/>
    <col min="7416" max="7416" width="2.09765625" style="1" customWidth="1"/>
    <col min="7417" max="7417" width="7.09765625" style="1" customWidth="1"/>
    <col min="7418" max="7418" width="2.09765625" style="1" customWidth="1"/>
    <col min="7419" max="7419" width="12.796875" style="1" customWidth="1"/>
    <col min="7420" max="7420" width="2.09765625" style="1" customWidth="1"/>
    <col min="7421" max="7421" width="12.796875" style="1" customWidth="1"/>
    <col min="7422" max="7422" width="1.8984375" style="1" customWidth="1"/>
    <col min="7423" max="7424" width="5.8984375" style="1" customWidth="1"/>
    <col min="7425" max="7426" width="7.8984375" style="1" customWidth="1"/>
    <col min="7427" max="7427" width="14.796875" style="1" customWidth="1"/>
    <col min="7428" max="7661" width="8.796875" style="1"/>
    <col min="7662" max="7662" width="2.8984375" style="1" customWidth="1"/>
    <col min="7663" max="7663" width="21.69921875" style="1" customWidth="1"/>
    <col min="7664" max="7664" width="2.09765625" style="1" customWidth="1"/>
    <col min="7665" max="7665" width="7.8984375" style="1" customWidth="1"/>
    <col min="7666" max="7666" width="2.09765625" style="1" customWidth="1"/>
    <col min="7667" max="7667" width="12.796875" style="1" customWidth="1"/>
    <col min="7668" max="7668" width="2.09765625" style="1" customWidth="1"/>
    <col min="7669" max="7669" width="12.796875" style="1" customWidth="1"/>
    <col min="7670" max="7670" width="2.09765625" style="1" customWidth="1"/>
    <col min="7671" max="7671" width="23.69921875" style="1" customWidth="1"/>
    <col min="7672" max="7672" width="2.09765625" style="1" customWidth="1"/>
    <col min="7673" max="7673" width="7.09765625" style="1" customWidth="1"/>
    <col min="7674" max="7674" width="2.09765625" style="1" customWidth="1"/>
    <col min="7675" max="7675" width="12.796875" style="1" customWidth="1"/>
    <col min="7676" max="7676" width="2.09765625" style="1" customWidth="1"/>
    <col min="7677" max="7677" width="12.796875" style="1" customWidth="1"/>
    <col min="7678" max="7678" width="1.8984375" style="1" customWidth="1"/>
    <col min="7679" max="7680" width="5.8984375" style="1" customWidth="1"/>
    <col min="7681" max="7682" width="7.8984375" style="1" customWidth="1"/>
    <col min="7683" max="7683" width="14.796875" style="1" customWidth="1"/>
    <col min="7684" max="7917" width="8.796875" style="1"/>
    <col min="7918" max="7918" width="2.8984375" style="1" customWidth="1"/>
    <col min="7919" max="7919" width="21.69921875" style="1" customWidth="1"/>
    <col min="7920" max="7920" width="2.09765625" style="1" customWidth="1"/>
    <col min="7921" max="7921" width="7.8984375" style="1" customWidth="1"/>
    <col min="7922" max="7922" width="2.09765625" style="1" customWidth="1"/>
    <col min="7923" max="7923" width="12.796875" style="1" customWidth="1"/>
    <col min="7924" max="7924" width="2.09765625" style="1" customWidth="1"/>
    <col min="7925" max="7925" width="12.796875" style="1" customWidth="1"/>
    <col min="7926" max="7926" width="2.09765625" style="1" customWidth="1"/>
    <col min="7927" max="7927" width="23.69921875" style="1" customWidth="1"/>
    <col min="7928" max="7928" width="2.09765625" style="1" customWidth="1"/>
    <col min="7929" max="7929" width="7.09765625" style="1" customWidth="1"/>
    <col min="7930" max="7930" width="2.09765625" style="1" customWidth="1"/>
    <col min="7931" max="7931" width="12.796875" style="1" customWidth="1"/>
    <col min="7932" max="7932" width="2.09765625" style="1" customWidth="1"/>
    <col min="7933" max="7933" width="12.796875" style="1" customWidth="1"/>
    <col min="7934" max="7934" width="1.8984375" style="1" customWidth="1"/>
    <col min="7935" max="7936" width="5.8984375" style="1" customWidth="1"/>
    <col min="7937" max="7938" width="7.8984375" style="1" customWidth="1"/>
    <col min="7939" max="7939" width="14.796875" style="1" customWidth="1"/>
    <col min="7940" max="8173" width="8.796875" style="1"/>
    <col min="8174" max="8174" width="2.8984375" style="1" customWidth="1"/>
    <col min="8175" max="8175" width="21.69921875" style="1" customWidth="1"/>
    <col min="8176" max="8176" width="2.09765625" style="1" customWidth="1"/>
    <col min="8177" max="8177" width="7.8984375" style="1" customWidth="1"/>
    <col min="8178" max="8178" width="2.09765625" style="1" customWidth="1"/>
    <col min="8179" max="8179" width="12.796875" style="1" customWidth="1"/>
    <col min="8180" max="8180" width="2.09765625" style="1" customWidth="1"/>
    <col min="8181" max="8181" width="12.796875" style="1" customWidth="1"/>
    <col min="8182" max="8182" width="2.09765625" style="1" customWidth="1"/>
    <col min="8183" max="8183" width="23.69921875" style="1" customWidth="1"/>
    <col min="8184" max="8184" width="2.09765625" style="1" customWidth="1"/>
    <col min="8185" max="8185" width="7.09765625" style="1" customWidth="1"/>
    <col min="8186" max="8186" width="2.09765625" style="1" customWidth="1"/>
    <col min="8187" max="8187" width="12.796875" style="1" customWidth="1"/>
    <col min="8188" max="8188" width="2.09765625" style="1" customWidth="1"/>
    <col min="8189" max="8189" width="12.796875" style="1" customWidth="1"/>
    <col min="8190" max="8190" width="1.8984375" style="1" customWidth="1"/>
    <col min="8191" max="8192" width="5.8984375" style="1" customWidth="1"/>
    <col min="8193" max="8194" width="7.8984375" style="1" customWidth="1"/>
    <col min="8195" max="8195" width="14.796875" style="1" customWidth="1"/>
    <col min="8196" max="8429" width="8.796875" style="1"/>
    <col min="8430" max="8430" width="2.8984375" style="1" customWidth="1"/>
    <col min="8431" max="8431" width="21.69921875" style="1" customWidth="1"/>
    <col min="8432" max="8432" width="2.09765625" style="1" customWidth="1"/>
    <col min="8433" max="8433" width="7.8984375" style="1" customWidth="1"/>
    <col min="8434" max="8434" width="2.09765625" style="1" customWidth="1"/>
    <col min="8435" max="8435" width="12.796875" style="1" customWidth="1"/>
    <col min="8436" max="8436" width="2.09765625" style="1" customWidth="1"/>
    <col min="8437" max="8437" width="12.796875" style="1" customWidth="1"/>
    <col min="8438" max="8438" width="2.09765625" style="1" customWidth="1"/>
    <col min="8439" max="8439" width="23.69921875" style="1" customWidth="1"/>
    <col min="8440" max="8440" width="2.09765625" style="1" customWidth="1"/>
    <col min="8441" max="8441" width="7.09765625" style="1" customWidth="1"/>
    <col min="8442" max="8442" width="2.09765625" style="1" customWidth="1"/>
    <col min="8443" max="8443" width="12.796875" style="1" customWidth="1"/>
    <col min="8444" max="8444" width="2.09765625" style="1" customWidth="1"/>
    <col min="8445" max="8445" width="12.796875" style="1" customWidth="1"/>
    <col min="8446" max="8446" width="1.8984375" style="1" customWidth="1"/>
    <col min="8447" max="8448" width="5.8984375" style="1" customWidth="1"/>
    <col min="8449" max="8450" width="7.8984375" style="1" customWidth="1"/>
    <col min="8451" max="8451" width="14.796875" style="1" customWidth="1"/>
    <col min="8452" max="8685" width="8.796875" style="1"/>
    <col min="8686" max="8686" width="2.8984375" style="1" customWidth="1"/>
    <col min="8687" max="8687" width="21.69921875" style="1" customWidth="1"/>
    <col min="8688" max="8688" width="2.09765625" style="1" customWidth="1"/>
    <col min="8689" max="8689" width="7.8984375" style="1" customWidth="1"/>
    <col min="8690" max="8690" width="2.09765625" style="1" customWidth="1"/>
    <col min="8691" max="8691" width="12.796875" style="1" customWidth="1"/>
    <col min="8692" max="8692" width="2.09765625" style="1" customWidth="1"/>
    <col min="8693" max="8693" width="12.796875" style="1" customWidth="1"/>
    <col min="8694" max="8694" width="2.09765625" style="1" customWidth="1"/>
    <col min="8695" max="8695" width="23.69921875" style="1" customWidth="1"/>
    <col min="8696" max="8696" width="2.09765625" style="1" customWidth="1"/>
    <col min="8697" max="8697" width="7.09765625" style="1" customWidth="1"/>
    <col min="8698" max="8698" width="2.09765625" style="1" customWidth="1"/>
    <col min="8699" max="8699" width="12.796875" style="1" customWidth="1"/>
    <col min="8700" max="8700" width="2.09765625" style="1" customWidth="1"/>
    <col min="8701" max="8701" width="12.796875" style="1" customWidth="1"/>
    <col min="8702" max="8702" width="1.8984375" style="1" customWidth="1"/>
    <col min="8703" max="8704" width="5.8984375" style="1" customWidth="1"/>
    <col min="8705" max="8706" width="7.8984375" style="1" customWidth="1"/>
    <col min="8707" max="8707" width="14.796875" style="1" customWidth="1"/>
    <col min="8708" max="8941" width="8.796875" style="1"/>
    <col min="8942" max="8942" width="2.8984375" style="1" customWidth="1"/>
    <col min="8943" max="8943" width="21.69921875" style="1" customWidth="1"/>
    <col min="8944" max="8944" width="2.09765625" style="1" customWidth="1"/>
    <col min="8945" max="8945" width="7.8984375" style="1" customWidth="1"/>
    <col min="8946" max="8946" width="2.09765625" style="1" customWidth="1"/>
    <col min="8947" max="8947" width="12.796875" style="1" customWidth="1"/>
    <col min="8948" max="8948" width="2.09765625" style="1" customWidth="1"/>
    <col min="8949" max="8949" width="12.796875" style="1" customWidth="1"/>
    <col min="8950" max="8950" width="2.09765625" style="1" customWidth="1"/>
    <col min="8951" max="8951" width="23.69921875" style="1" customWidth="1"/>
    <col min="8952" max="8952" width="2.09765625" style="1" customWidth="1"/>
    <col min="8953" max="8953" width="7.09765625" style="1" customWidth="1"/>
    <col min="8954" max="8954" width="2.09765625" style="1" customWidth="1"/>
    <col min="8955" max="8955" width="12.796875" style="1" customWidth="1"/>
    <col min="8956" max="8956" width="2.09765625" style="1" customWidth="1"/>
    <col min="8957" max="8957" width="12.796875" style="1" customWidth="1"/>
    <col min="8958" max="8958" width="1.8984375" style="1" customWidth="1"/>
    <col min="8959" max="8960" width="5.8984375" style="1" customWidth="1"/>
    <col min="8961" max="8962" width="7.8984375" style="1" customWidth="1"/>
    <col min="8963" max="8963" width="14.796875" style="1" customWidth="1"/>
    <col min="8964" max="9197" width="8.796875" style="1"/>
    <col min="9198" max="9198" width="2.8984375" style="1" customWidth="1"/>
    <col min="9199" max="9199" width="21.69921875" style="1" customWidth="1"/>
    <col min="9200" max="9200" width="2.09765625" style="1" customWidth="1"/>
    <col min="9201" max="9201" width="7.8984375" style="1" customWidth="1"/>
    <col min="9202" max="9202" width="2.09765625" style="1" customWidth="1"/>
    <col min="9203" max="9203" width="12.796875" style="1" customWidth="1"/>
    <col min="9204" max="9204" width="2.09765625" style="1" customWidth="1"/>
    <col min="9205" max="9205" width="12.796875" style="1" customWidth="1"/>
    <col min="9206" max="9206" width="2.09765625" style="1" customWidth="1"/>
    <col min="9207" max="9207" width="23.69921875" style="1" customWidth="1"/>
    <col min="9208" max="9208" width="2.09765625" style="1" customWidth="1"/>
    <col min="9209" max="9209" width="7.09765625" style="1" customWidth="1"/>
    <col min="9210" max="9210" width="2.09765625" style="1" customWidth="1"/>
    <col min="9211" max="9211" width="12.796875" style="1" customWidth="1"/>
    <col min="9212" max="9212" width="2.09765625" style="1" customWidth="1"/>
    <col min="9213" max="9213" width="12.796875" style="1" customWidth="1"/>
    <col min="9214" max="9214" width="1.8984375" style="1" customWidth="1"/>
    <col min="9215" max="9216" width="5.8984375" style="1" customWidth="1"/>
    <col min="9217" max="9218" width="7.8984375" style="1" customWidth="1"/>
    <col min="9219" max="9219" width="14.796875" style="1" customWidth="1"/>
    <col min="9220" max="9453" width="8.796875" style="1"/>
    <col min="9454" max="9454" width="2.8984375" style="1" customWidth="1"/>
    <col min="9455" max="9455" width="21.69921875" style="1" customWidth="1"/>
    <col min="9456" max="9456" width="2.09765625" style="1" customWidth="1"/>
    <col min="9457" max="9457" width="7.8984375" style="1" customWidth="1"/>
    <col min="9458" max="9458" width="2.09765625" style="1" customWidth="1"/>
    <col min="9459" max="9459" width="12.796875" style="1" customWidth="1"/>
    <col min="9460" max="9460" width="2.09765625" style="1" customWidth="1"/>
    <col min="9461" max="9461" width="12.796875" style="1" customWidth="1"/>
    <col min="9462" max="9462" width="2.09765625" style="1" customWidth="1"/>
    <col min="9463" max="9463" width="23.69921875" style="1" customWidth="1"/>
    <col min="9464" max="9464" width="2.09765625" style="1" customWidth="1"/>
    <col min="9465" max="9465" width="7.09765625" style="1" customWidth="1"/>
    <col min="9466" max="9466" width="2.09765625" style="1" customWidth="1"/>
    <col min="9467" max="9467" width="12.796875" style="1" customWidth="1"/>
    <col min="9468" max="9468" width="2.09765625" style="1" customWidth="1"/>
    <col min="9469" max="9469" width="12.796875" style="1" customWidth="1"/>
    <col min="9470" max="9470" width="1.8984375" style="1" customWidth="1"/>
    <col min="9471" max="9472" width="5.8984375" style="1" customWidth="1"/>
    <col min="9473" max="9474" width="7.8984375" style="1" customWidth="1"/>
    <col min="9475" max="9475" width="14.796875" style="1" customWidth="1"/>
    <col min="9476" max="9709" width="8.796875" style="1"/>
    <col min="9710" max="9710" width="2.8984375" style="1" customWidth="1"/>
    <col min="9711" max="9711" width="21.69921875" style="1" customWidth="1"/>
    <col min="9712" max="9712" width="2.09765625" style="1" customWidth="1"/>
    <col min="9713" max="9713" width="7.8984375" style="1" customWidth="1"/>
    <col min="9714" max="9714" width="2.09765625" style="1" customWidth="1"/>
    <col min="9715" max="9715" width="12.796875" style="1" customWidth="1"/>
    <col min="9716" max="9716" width="2.09765625" style="1" customWidth="1"/>
    <col min="9717" max="9717" width="12.796875" style="1" customWidth="1"/>
    <col min="9718" max="9718" width="2.09765625" style="1" customWidth="1"/>
    <col min="9719" max="9719" width="23.69921875" style="1" customWidth="1"/>
    <col min="9720" max="9720" width="2.09765625" style="1" customWidth="1"/>
    <col min="9721" max="9721" width="7.09765625" style="1" customWidth="1"/>
    <col min="9722" max="9722" width="2.09765625" style="1" customWidth="1"/>
    <col min="9723" max="9723" width="12.796875" style="1" customWidth="1"/>
    <col min="9724" max="9724" width="2.09765625" style="1" customWidth="1"/>
    <col min="9725" max="9725" width="12.796875" style="1" customWidth="1"/>
    <col min="9726" max="9726" width="1.8984375" style="1" customWidth="1"/>
    <col min="9727" max="9728" width="5.8984375" style="1" customWidth="1"/>
    <col min="9729" max="9730" width="7.8984375" style="1" customWidth="1"/>
    <col min="9731" max="9731" width="14.796875" style="1" customWidth="1"/>
    <col min="9732" max="9965" width="8.796875" style="1"/>
    <col min="9966" max="9966" width="2.8984375" style="1" customWidth="1"/>
    <col min="9967" max="9967" width="21.69921875" style="1" customWidth="1"/>
    <col min="9968" max="9968" width="2.09765625" style="1" customWidth="1"/>
    <col min="9969" max="9969" width="7.8984375" style="1" customWidth="1"/>
    <col min="9970" max="9970" width="2.09765625" style="1" customWidth="1"/>
    <col min="9971" max="9971" width="12.796875" style="1" customWidth="1"/>
    <col min="9972" max="9972" width="2.09765625" style="1" customWidth="1"/>
    <col min="9973" max="9973" width="12.796875" style="1" customWidth="1"/>
    <col min="9974" max="9974" width="2.09765625" style="1" customWidth="1"/>
    <col min="9975" max="9975" width="23.69921875" style="1" customWidth="1"/>
    <col min="9976" max="9976" width="2.09765625" style="1" customWidth="1"/>
    <col min="9977" max="9977" width="7.09765625" style="1" customWidth="1"/>
    <col min="9978" max="9978" width="2.09765625" style="1" customWidth="1"/>
    <col min="9979" max="9979" width="12.796875" style="1" customWidth="1"/>
    <col min="9980" max="9980" width="2.09765625" style="1" customWidth="1"/>
    <col min="9981" max="9981" width="12.796875" style="1" customWidth="1"/>
    <col min="9982" max="9982" width="1.8984375" style="1" customWidth="1"/>
    <col min="9983" max="9984" width="5.8984375" style="1" customWidth="1"/>
    <col min="9985" max="9986" width="7.8984375" style="1" customWidth="1"/>
    <col min="9987" max="9987" width="14.796875" style="1" customWidth="1"/>
    <col min="9988" max="10221" width="8.796875" style="1"/>
    <col min="10222" max="10222" width="2.8984375" style="1" customWidth="1"/>
    <col min="10223" max="10223" width="21.69921875" style="1" customWidth="1"/>
    <col min="10224" max="10224" width="2.09765625" style="1" customWidth="1"/>
    <col min="10225" max="10225" width="7.8984375" style="1" customWidth="1"/>
    <col min="10226" max="10226" width="2.09765625" style="1" customWidth="1"/>
    <col min="10227" max="10227" width="12.796875" style="1" customWidth="1"/>
    <col min="10228" max="10228" width="2.09765625" style="1" customWidth="1"/>
    <col min="10229" max="10229" width="12.796875" style="1" customWidth="1"/>
    <col min="10230" max="10230" width="2.09765625" style="1" customWidth="1"/>
    <col min="10231" max="10231" width="23.69921875" style="1" customWidth="1"/>
    <col min="10232" max="10232" width="2.09765625" style="1" customWidth="1"/>
    <col min="10233" max="10233" width="7.09765625" style="1" customWidth="1"/>
    <col min="10234" max="10234" width="2.09765625" style="1" customWidth="1"/>
    <col min="10235" max="10235" width="12.796875" style="1" customWidth="1"/>
    <col min="10236" max="10236" width="2.09765625" style="1" customWidth="1"/>
    <col min="10237" max="10237" width="12.796875" style="1" customWidth="1"/>
    <col min="10238" max="10238" width="1.8984375" style="1" customWidth="1"/>
    <col min="10239" max="10240" width="5.8984375" style="1" customWidth="1"/>
    <col min="10241" max="10242" width="7.8984375" style="1" customWidth="1"/>
    <col min="10243" max="10243" width="14.796875" style="1" customWidth="1"/>
    <col min="10244" max="10477" width="8.796875" style="1"/>
    <col min="10478" max="10478" width="2.8984375" style="1" customWidth="1"/>
    <col min="10479" max="10479" width="21.69921875" style="1" customWidth="1"/>
    <col min="10480" max="10480" width="2.09765625" style="1" customWidth="1"/>
    <col min="10481" max="10481" width="7.8984375" style="1" customWidth="1"/>
    <col min="10482" max="10482" width="2.09765625" style="1" customWidth="1"/>
    <col min="10483" max="10483" width="12.796875" style="1" customWidth="1"/>
    <col min="10484" max="10484" width="2.09765625" style="1" customWidth="1"/>
    <col min="10485" max="10485" width="12.796875" style="1" customWidth="1"/>
    <col min="10486" max="10486" width="2.09765625" style="1" customWidth="1"/>
    <col min="10487" max="10487" width="23.69921875" style="1" customWidth="1"/>
    <col min="10488" max="10488" width="2.09765625" style="1" customWidth="1"/>
    <col min="10489" max="10489" width="7.09765625" style="1" customWidth="1"/>
    <col min="10490" max="10490" width="2.09765625" style="1" customWidth="1"/>
    <col min="10491" max="10491" width="12.796875" style="1" customWidth="1"/>
    <col min="10492" max="10492" width="2.09765625" style="1" customWidth="1"/>
    <col min="10493" max="10493" width="12.796875" style="1" customWidth="1"/>
    <col min="10494" max="10494" width="1.8984375" style="1" customWidth="1"/>
    <col min="10495" max="10496" width="5.8984375" style="1" customWidth="1"/>
    <col min="10497" max="10498" width="7.8984375" style="1" customWidth="1"/>
    <col min="10499" max="10499" width="14.796875" style="1" customWidth="1"/>
    <col min="10500" max="10733" width="8.796875" style="1"/>
    <col min="10734" max="10734" width="2.8984375" style="1" customWidth="1"/>
    <col min="10735" max="10735" width="21.69921875" style="1" customWidth="1"/>
    <col min="10736" max="10736" width="2.09765625" style="1" customWidth="1"/>
    <col min="10737" max="10737" width="7.8984375" style="1" customWidth="1"/>
    <col min="10738" max="10738" width="2.09765625" style="1" customWidth="1"/>
    <col min="10739" max="10739" width="12.796875" style="1" customWidth="1"/>
    <col min="10740" max="10740" width="2.09765625" style="1" customWidth="1"/>
    <col min="10741" max="10741" width="12.796875" style="1" customWidth="1"/>
    <col min="10742" max="10742" width="2.09765625" style="1" customWidth="1"/>
    <col min="10743" max="10743" width="23.69921875" style="1" customWidth="1"/>
    <col min="10744" max="10744" width="2.09765625" style="1" customWidth="1"/>
    <col min="10745" max="10745" width="7.09765625" style="1" customWidth="1"/>
    <col min="10746" max="10746" width="2.09765625" style="1" customWidth="1"/>
    <col min="10747" max="10747" width="12.796875" style="1" customWidth="1"/>
    <col min="10748" max="10748" width="2.09765625" style="1" customWidth="1"/>
    <col min="10749" max="10749" width="12.796875" style="1" customWidth="1"/>
    <col min="10750" max="10750" width="1.8984375" style="1" customWidth="1"/>
    <col min="10751" max="10752" width="5.8984375" style="1" customWidth="1"/>
    <col min="10753" max="10754" width="7.8984375" style="1" customWidth="1"/>
    <col min="10755" max="10755" width="14.796875" style="1" customWidth="1"/>
    <col min="10756" max="10989" width="8.796875" style="1"/>
    <col min="10990" max="10990" width="2.8984375" style="1" customWidth="1"/>
    <col min="10991" max="10991" width="21.69921875" style="1" customWidth="1"/>
    <col min="10992" max="10992" width="2.09765625" style="1" customWidth="1"/>
    <col min="10993" max="10993" width="7.8984375" style="1" customWidth="1"/>
    <col min="10994" max="10994" width="2.09765625" style="1" customWidth="1"/>
    <col min="10995" max="10995" width="12.796875" style="1" customWidth="1"/>
    <col min="10996" max="10996" width="2.09765625" style="1" customWidth="1"/>
    <col min="10997" max="10997" width="12.796875" style="1" customWidth="1"/>
    <col min="10998" max="10998" width="2.09765625" style="1" customWidth="1"/>
    <col min="10999" max="10999" width="23.69921875" style="1" customWidth="1"/>
    <col min="11000" max="11000" width="2.09765625" style="1" customWidth="1"/>
    <col min="11001" max="11001" width="7.09765625" style="1" customWidth="1"/>
    <col min="11002" max="11002" width="2.09765625" style="1" customWidth="1"/>
    <col min="11003" max="11003" width="12.796875" style="1" customWidth="1"/>
    <col min="11004" max="11004" width="2.09765625" style="1" customWidth="1"/>
    <col min="11005" max="11005" width="12.796875" style="1" customWidth="1"/>
    <col min="11006" max="11006" width="1.8984375" style="1" customWidth="1"/>
    <col min="11007" max="11008" width="5.8984375" style="1" customWidth="1"/>
    <col min="11009" max="11010" width="7.8984375" style="1" customWidth="1"/>
    <col min="11011" max="11011" width="14.796875" style="1" customWidth="1"/>
    <col min="11012" max="11245" width="8.796875" style="1"/>
    <col min="11246" max="11246" width="2.8984375" style="1" customWidth="1"/>
    <col min="11247" max="11247" width="21.69921875" style="1" customWidth="1"/>
    <col min="11248" max="11248" width="2.09765625" style="1" customWidth="1"/>
    <col min="11249" max="11249" width="7.8984375" style="1" customWidth="1"/>
    <col min="11250" max="11250" width="2.09765625" style="1" customWidth="1"/>
    <col min="11251" max="11251" width="12.796875" style="1" customWidth="1"/>
    <col min="11252" max="11252" width="2.09765625" style="1" customWidth="1"/>
    <col min="11253" max="11253" width="12.796875" style="1" customWidth="1"/>
    <col min="11254" max="11254" width="2.09765625" style="1" customWidth="1"/>
    <col min="11255" max="11255" width="23.69921875" style="1" customWidth="1"/>
    <col min="11256" max="11256" width="2.09765625" style="1" customWidth="1"/>
    <col min="11257" max="11257" width="7.09765625" style="1" customWidth="1"/>
    <col min="11258" max="11258" width="2.09765625" style="1" customWidth="1"/>
    <col min="11259" max="11259" width="12.796875" style="1" customWidth="1"/>
    <col min="11260" max="11260" width="2.09765625" style="1" customWidth="1"/>
    <col min="11261" max="11261" width="12.796875" style="1" customWidth="1"/>
    <col min="11262" max="11262" width="1.8984375" style="1" customWidth="1"/>
    <col min="11263" max="11264" width="5.8984375" style="1" customWidth="1"/>
    <col min="11265" max="11266" width="7.8984375" style="1" customWidth="1"/>
    <col min="11267" max="11267" width="14.796875" style="1" customWidth="1"/>
    <col min="11268" max="11501" width="8.796875" style="1"/>
    <col min="11502" max="11502" width="2.8984375" style="1" customWidth="1"/>
    <col min="11503" max="11503" width="21.69921875" style="1" customWidth="1"/>
    <col min="11504" max="11504" width="2.09765625" style="1" customWidth="1"/>
    <col min="11505" max="11505" width="7.8984375" style="1" customWidth="1"/>
    <col min="11506" max="11506" width="2.09765625" style="1" customWidth="1"/>
    <col min="11507" max="11507" width="12.796875" style="1" customWidth="1"/>
    <col min="11508" max="11508" width="2.09765625" style="1" customWidth="1"/>
    <col min="11509" max="11509" width="12.796875" style="1" customWidth="1"/>
    <col min="11510" max="11510" width="2.09765625" style="1" customWidth="1"/>
    <col min="11511" max="11511" width="23.69921875" style="1" customWidth="1"/>
    <col min="11512" max="11512" width="2.09765625" style="1" customWidth="1"/>
    <col min="11513" max="11513" width="7.09765625" style="1" customWidth="1"/>
    <col min="11514" max="11514" width="2.09765625" style="1" customWidth="1"/>
    <col min="11515" max="11515" width="12.796875" style="1" customWidth="1"/>
    <col min="11516" max="11516" width="2.09765625" style="1" customWidth="1"/>
    <col min="11517" max="11517" width="12.796875" style="1" customWidth="1"/>
    <col min="11518" max="11518" width="1.8984375" style="1" customWidth="1"/>
    <col min="11519" max="11520" width="5.8984375" style="1" customWidth="1"/>
    <col min="11521" max="11522" width="7.8984375" style="1" customWidth="1"/>
    <col min="11523" max="11523" width="14.796875" style="1" customWidth="1"/>
    <col min="11524" max="11757" width="8.796875" style="1"/>
    <col min="11758" max="11758" width="2.8984375" style="1" customWidth="1"/>
    <col min="11759" max="11759" width="21.69921875" style="1" customWidth="1"/>
    <col min="11760" max="11760" width="2.09765625" style="1" customWidth="1"/>
    <col min="11761" max="11761" width="7.8984375" style="1" customWidth="1"/>
    <col min="11762" max="11762" width="2.09765625" style="1" customWidth="1"/>
    <col min="11763" max="11763" width="12.796875" style="1" customWidth="1"/>
    <col min="11764" max="11764" width="2.09765625" style="1" customWidth="1"/>
    <col min="11765" max="11765" width="12.796875" style="1" customWidth="1"/>
    <col min="11766" max="11766" width="2.09765625" style="1" customWidth="1"/>
    <col min="11767" max="11767" width="23.69921875" style="1" customWidth="1"/>
    <col min="11768" max="11768" width="2.09765625" style="1" customWidth="1"/>
    <col min="11769" max="11769" width="7.09765625" style="1" customWidth="1"/>
    <col min="11770" max="11770" width="2.09765625" style="1" customWidth="1"/>
    <col min="11771" max="11771" width="12.796875" style="1" customWidth="1"/>
    <col min="11772" max="11772" width="2.09765625" style="1" customWidth="1"/>
    <col min="11773" max="11773" width="12.796875" style="1" customWidth="1"/>
    <col min="11774" max="11774" width="1.8984375" style="1" customWidth="1"/>
    <col min="11775" max="11776" width="5.8984375" style="1" customWidth="1"/>
    <col min="11777" max="11778" width="7.8984375" style="1" customWidth="1"/>
    <col min="11779" max="11779" width="14.796875" style="1" customWidth="1"/>
    <col min="11780" max="12013" width="8.796875" style="1"/>
    <col min="12014" max="12014" width="2.8984375" style="1" customWidth="1"/>
    <col min="12015" max="12015" width="21.69921875" style="1" customWidth="1"/>
    <col min="12016" max="12016" width="2.09765625" style="1" customWidth="1"/>
    <col min="12017" max="12017" width="7.8984375" style="1" customWidth="1"/>
    <col min="12018" max="12018" width="2.09765625" style="1" customWidth="1"/>
    <col min="12019" max="12019" width="12.796875" style="1" customWidth="1"/>
    <col min="12020" max="12020" width="2.09765625" style="1" customWidth="1"/>
    <col min="12021" max="12021" width="12.796875" style="1" customWidth="1"/>
    <col min="12022" max="12022" width="2.09765625" style="1" customWidth="1"/>
    <col min="12023" max="12023" width="23.69921875" style="1" customWidth="1"/>
    <col min="12024" max="12024" width="2.09765625" style="1" customWidth="1"/>
    <col min="12025" max="12025" width="7.09765625" style="1" customWidth="1"/>
    <col min="12026" max="12026" width="2.09765625" style="1" customWidth="1"/>
    <col min="12027" max="12027" width="12.796875" style="1" customWidth="1"/>
    <col min="12028" max="12028" width="2.09765625" style="1" customWidth="1"/>
    <col min="12029" max="12029" width="12.796875" style="1" customWidth="1"/>
    <col min="12030" max="12030" width="1.8984375" style="1" customWidth="1"/>
    <col min="12031" max="12032" width="5.8984375" style="1" customWidth="1"/>
    <col min="12033" max="12034" width="7.8984375" style="1" customWidth="1"/>
    <col min="12035" max="12035" width="14.796875" style="1" customWidth="1"/>
    <col min="12036" max="12269" width="8.796875" style="1"/>
    <col min="12270" max="12270" width="2.8984375" style="1" customWidth="1"/>
    <col min="12271" max="12271" width="21.69921875" style="1" customWidth="1"/>
    <col min="12272" max="12272" width="2.09765625" style="1" customWidth="1"/>
    <col min="12273" max="12273" width="7.8984375" style="1" customWidth="1"/>
    <col min="12274" max="12274" width="2.09765625" style="1" customWidth="1"/>
    <col min="12275" max="12275" width="12.796875" style="1" customWidth="1"/>
    <col min="12276" max="12276" width="2.09765625" style="1" customWidth="1"/>
    <col min="12277" max="12277" width="12.796875" style="1" customWidth="1"/>
    <col min="12278" max="12278" width="2.09765625" style="1" customWidth="1"/>
    <col min="12279" max="12279" width="23.69921875" style="1" customWidth="1"/>
    <col min="12280" max="12280" width="2.09765625" style="1" customWidth="1"/>
    <col min="12281" max="12281" width="7.09765625" style="1" customWidth="1"/>
    <col min="12282" max="12282" width="2.09765625" style="1" customWidth="1"/>
    <col min="12283" max="12283" width="12.796875" style="1" customWidth="1"/>
    <col min="12284" max="12284" width="2.09765625" style="1" customWidth="1"/>
    <col min="12285" max="12285" width="12.796875" style="1" customWidth="1"/>
    <col min="12286" max="12286" width="1.8984375" style="1" customWidth="1"/>
    <col min="12287" max="12288" width="5.8984375" style="1" customWidth="1"/>
    <col min="12289" max="12290" width="7.8984375" style="1" customWidth="1"/>
    <col min="12291" max="12291" width="14.796875" style="1" customWidth="1"/>
    <col min="12292" max="12525" width="8.796875" style="1"/>
    <col min="12526" max="12526" width="2.8984375" style="1" customWidth="1"/>
    <col min="12527" max="12527" width="21.69921875" style="1" customWidth="1"/>
    <col min="12528" max="12528" width="2.09765625" style="1" customWidth="1"/>
    <col min="12529" max="12529" width="7.8984375" style="1" customWidth="1"/>
    <col min="12530" max="12530" width="2.09765625" style="1" customWidth="1"/>
    <col min="12531" max="12531" width="12.796875" style="1" customWidth="1"/>
    <col min="12532" max="12532" width="2.09765625" style="1" customWidth="1"/>
    <col min="12533" max="12533" width="12.796875" style="1" customWidth="1"/>
    <col min="12534" max="12534" width="2.09765625" style="1" customWidth="1"/>
    <col min="12535" max="12535" width="23.69921875" style="1" customWidth="1"/>
    <col min="12536" max="12536" width="2.09765625" style="1" customWidth="1"/>
    <col min="12537" max="12537" width="7.09765625" style="1" customWidth="1"/>
    <col min="12538" max="12538" width="2.09765625" style="1" customWidth="1"/>
    <col min="12539" max="12539" width="12.796875" style="1" customWidth="1"/>
    <col min="12540" max="12540" width="2.09765625" style="1" customWidth="1"/>
    <col min="12541" max="12541" width="12.796875" style="1" customWidth="1"/>
    <col min="12542" max="12542" width="1.8984375" style="1" customWidth="1"/>
    <col min="12543" max="12544" width="5.8984375" style="1" customWidth="1"/>
    <col min="12545" max="12546" width="7.8984375" style="1" customWidth="1"/>
    <col min="12547" max="12547" width="14.796875" style="1" customWidth="1"/>
    <col min="12548" max="12781" width="8.796875" style="1"/>
    <col min="12782" max="12782" width="2.8984375" style="1" customWidth="1"/>
    <col min="12783" max="12783" width="21.69921875" style="1" customWidth="1"/>
    <col min="12784" max="12784" width="2.09765625" style="1" customWidth="1"/>
    <col min="12785" max="12785" width="7.8984375" style="1" customWidth="1"/>
    <col min="12786" max="12786" width="2.09765625" style="1" customWidth="1"/>
    <col min="12787" max="12787" width="12.796875" style="1" customWidth="1"/>
    <col min="12788" max="12788" width="2.09765625" style="1" customWidth="1"/>
    <col min="12789" max="12789" width="12.796875" style="1" customWidth="1"/>
    <col min="12790" max="12790" width="2.09765625" style="1" customWidth="1"/>
    <col min="12791" max="12791" width="23.69921875" style="1" customWidth="1"/>
    <col min="12792" max="12792" width="2.09765625" style="1" customWidth="1"/>
    <col min="12793" max="12793" width="7.09765625" style="1" customWidth="1"/>
    <col min="12794" max="12794" width="2.09765625" style="1" customWidth="1"/>
    <col min="12795" max="12795" width="12.796875" style="1" customWidth="1"/>
    <col min="12796" max="12796" width="2.09765625" style="1" customWidth="1"/>
    <col min="12797" max="12797" width="12.796875" style="1" customWidth="1"/>
    <col min="12798" max="12798" width="1.8984375" style="1" customWidth="1"/>
    <col min="12799" max="12800" width="5.8984375" style="1" customWidth="1"/>
    <col min="12801" max="12802" width="7.8984375" style="1" customWidth="1"/>
    <col min="12803" max="12803" width="14.796875" style="1" customWidth="1"/>
    <col min="12804" max="13037" width="8.796875" style="1"/>
    <col min="13038" max="13038" width="2.8984375" style="1" customWidth="1"/>
    <col min="13039" max="13039" width="21.69921875" style="1" customWidth="1"/>
    <col min="13040" max="13040" width="2.09765625" style="1" customWidth="1"/>
    <col min="13041" max="13041" width="7.8984375" style="1" customWidth="1"/>
    <col min="13042" max="13042" width="2.09765625" style="1" customWidth="1"/>
    <col min="13043" max="13043" width="12.796875" style="1" customWidth="1"/>
    <col min="13044" max="13044" width="2.09765625" style="1" customWidth="1"/>
    <col min="13045" max="13045" width="12.796875" style="1" customWidth="1"/>
    <col min="13046" max="13046" width="2.09765625" style="1" customWidth="1"/>
    <col min="13047" max="13047" width="23.69921875" style="1" customWidth="1"/>
    <col min="13048" max="13048" width="2.09765625" style="1" customWidth="1"/>
    <col min="13049" max="13049" width="7.09765625" style="1" customWidth="1"/>
    <col min="13050" max="13050" width="2.09765625" style="1" customWidth="1"/>
    <col min="13051" max="13051" width="12.796875" style="1" customWidth="1"/>
    <col min="13052" max="13052" width="2.09765625" style="1" customWidth="1"/>
    <col min="13053" max="13053" width="12.796875" style="1" customWidth="1"/>
    <col min="13054" max="13054" width="1.8984375" style="1" customWidth="1"/>
    <col min="13055" max="13056" width="5.8984375" style="1" customWidth="1"/>
    <col min="13057" max="13058" width="7.8984375" style="1" customWidth="1"/>
    <col min="13059" max="13059" width="14.796875" style="1" customWidth="1"/>
    <col min="13060" max="13293" width="8.796875" style="1"/>
    <col min="13294" max="13294" width="2.8984375" style="1" customWidth="1"/>
    <col min="13295" max="13295" width="21.69921875" style="1" customWidth="1"/>
    <col min="13296" max="13296" width="2.09765625" style="1" customWidth="1"/>
    <col min="13297" max="13297" width="7.8984375" style="1" customWidth="1"/>
    <col min="13298" max="13298" width="2.09765625" style="1" customWidth="1"/>
    <col min="13299" max="13299" width="12.796875" style="1" customWidth="1"/>
    <col min="13300" max="13300" width="2.09765625" style="1" customWidth="1"/>
    <col min="13301" max="13301" width="12.796875" style="1" customWidth="1"/>
    <col min="13302" max="13302" width="2.09765625" style="1" customWidth="1"/>
    <col min="13303" max="13303" width="23.69921875" style="1" customWidth="1"/>
    <col min="13304" max="13304" width="2.09765625" style="1" customWidth="1"/>
    <col min="13305" max="13305" width="7.09765625" style="1" customWidth="1"/>
    <col min="13306" max="13306" width="2.09765625" style="1" customWidth="1"/>
    <col min="13307" max="13307" width="12.796875" style="1" customWidth="1"/>
    <col min="13308" max="13308" width="2.09765625" style="1" customWidth="1"/>
    <col min="13309" max="13309" width="12.796875" style="1" customWidth="1"/>
    <col min="13310" max="13310" width="1.8984375" style="1" customWidth="1"/>
    <col min="13311" max="13312" width="5.8984375" style="1" customWidth="1"/>
    <col min="13313" max="13314" width="7.8984375" style="1" customWidth="1"/>
    <col min="13315" max="13315" width="14.796875" style="1" customWidth="1"/>
    <col min="13316" max="13549" width="8.796875" style="1"/>
    <col min="13550" max="13550" width="2.8984375" style="1" customWidth="1"/>
    <col min="13551" max="13551" width="21.69921875" style="1" customWidth="1"/>
    <col min="13552" max="13552" width="2.09765625" style="1" customWidth="1"/>
    <col min="13553" max="13553" width="7.8984375" style="1" customWidth="1"/>
    <col min="13554" max="13554" width="2.09765625" style="1" customWidth="1"/>
    <col min="13555" max="13555" width="12.796875" style="1" customWidth="1"/>
    <col min="13556" max="13556" width="2.09765625" style="1" customWidth="1"/>
    <col min="13557" max="13557" width="12.796875" style="1" customWidth="1"/>
    <col min="13558" max="13558" width="2.09765625" style="1" customWidth="1"/>
    <col min="13559" max="13559" width="23.69921875" style="1" customWidth="1"/>
    <col min="13560" max="13560" width="2.09765625" style="1" customWidth="1"/>
    <col min="13561" max="13561" width="7.09765625" style="1" customWidth="1"/>
    <col min="13562" max="13562" width="2.09765625" style="1" customWidth="1"/>
    <col min="13563" max="13563" width="12.796875" style="1" customWidth="1"/>
    <col min="13564" max="13564" width="2.09765625" style="1" customWidth="1"/>
    <col min="13565" max="13565" width="12.796875" style="1" customWidth="1"/>
    <col min="13566" max="13566" width="1.8984375" style="1" customWidth="1"/>
    <col min="13567" max="13568" width="5.8984375" style="1" customWidth="1"/>
    <col min="13569" max="13570" width="7.8984375" style="1" customWidth="1"/>
    <col min="13571" max="13571" width="14.796875" style="1" customWidth="1"/>
    <col min="13572" max="13805" width="8.796875" style="1"/>
    <col min="13806" max="13806" width="2.8984375" style="1" customWidth="1"/>
    <col min="13807" max="13807" width="21.69921875" style="1" customWidth="1"/>
    <col min="13808" max="13808" width="2.09765625" style="1" customWidth="1"/>
    <col min="13809" max="13809" width="7.8984375" style="1" customWidth="1"/>
    <col min="13810" max="13810" width="2.09765625" style="1" customWidth="1"/>
    <col min="13811" max="13811" width="12.796875" style="1" customWidth="1"/>
    <col min="13812" max="13812" width="2.09765625" style="1" customWidth="1"/>
    <col min="13813" max="13813" width="12.796875" style="1" customWidth="1"/>
    <col min="13814" max="13814" width="2.09765625" style="1" customWidth="1"/>
    <col min="13815" max="13815" width="23.69921875" style="1" customWidth="1"/>
    <col min="13816" max="13816" width="2.09765625" style="1" customWidth="1"/>
    <col min="13817" max="13817" width="7.09765625" style="1" customWidth="1"/>
    <col min="13818" max="13818" width="2.09765625" style="1" customWidth="1"/>
    <col min="13819" max="13819" width="12.796875" style="1" customWidth="1"/>
    <col min="13820" max="13820" width="2.09765625" style="1" customWidth="1"/>
    <col min="13821" max="13821" width="12.796875" style="1" customWidth="1"/>
    <col min="13822" max="13822" width="1.8984375" style="1" customWidth="1"/>
    <col min="13823" max="13824" width="5.8984375" style="1" customWidth="1"/>
    <col min="13825" max="13826" width="7.8984375" style="1" customWidth="1"/>
    <col min="13827" max="13827" width="14.796875" style="1" customWidth="1"/>
    <col min="13828" max="14061" width="8.796875" style="1"/>
    <col min="14062" max="14062" width="2.8984375" style="1" customWidth="1"/>
    <col min="14063" max="14063" width="21.69921875" style="1" customWidth="1"/>
    <col min="14064" max="14064" width="2.09765625" style="1" customWidth="1"/>
    <col min="14065" max="14065" width="7.8984375" style="1" customWidth="1"/>
    <col min="14066" max="14066" width="2.09765625" style="1" customWidth="1"/>
    <col min="14067" max="14067" width="12.796875" style="1" customWidth="1"/>
    <col min="14068" max="14068" width="2.09765625" style="1" customWidth="1"/>
    <col min="14069" max="14069" width="12.796875" style="1" customWidth="1"/>
    <col min="14070" max="14070" width="2.09765625" style="1" customWidth="1"/>
    <col min="14071" max="14071" width="23.69921875" style="1" customWidth="1"/>
    <col min="14072" max="14072" width="2.09765625" style="1" customWidth="1"/>
    <col min="14073" max="14073" width="7.09765625" style="1" customWidth="1"/>
    <col min="14074" max="14074" width="2.09765625" style="1" customWidth="1"/>
    <col min="14075" max="14075" width="12.796875" style="1" customWidth="1"/>
    <col min="14076" max="14076" width="2.09765625" style="1" customWidth="1"/>
    <col min="14077" max="14077" width="12.796875" style="1" customWidth="1"/>
    <col min="14078" max="14078" width="1.8984375" style="1" customWidth="1"/>
    <col min="14079" max="14080" width="5.8984375" style="1" customWidth="1"/>
    <col min="14081" max="14082" width="7.8984375" style="1" customWidth="1"/>
    <col min="14083" max="14083" width="14.796875" style="1" customWidth="1"/>
    <col min="14084" max="14317" width="8.796875" style="1"/>
    <col min="14318" max="14318" width="2.8984375" style="1" customWidth="1"/>
    <col min="14319" max="14319" width="21.69921875" style="1" customWidth="1"/>
    <col min="14320" max="14320" width="2.09765625" style="1" customWidth="1"/>
    <col min="14321" max="14321" width="7.8984375" style="1" customWidth="1"/>
    <col min="14322" max="14322" width="2.09765625" style="1" customWidth="1"/>
    <col min="14323" max="14323" width="12.796875" style="1" customWidth="1"/>
    <col min="14324" max="14324" width="2.09765625" style="1" customWidth="1"/>
    <col min="14325" max="14325" width="12.796875" style="1" customWidth="1"/>
    <col min="14326" max="14326" width="2.09765625" style="1" customWidth="1"/>
    <col min="14327" max="14327" width="23.69921875" style="1" customWidth="1"/>
    <col min="14328" max="14328" width="2.09765625" style="1" customWidth="1"/>
    <col min="14329" max="14329" width="7.09765625" style="1" customWidth="1"/>
    <col min="14330" max="14330" width="2.09765625" style="1" customWidth="1"/>
    <col min="14331" max="14331" width="12.796875" style="1" customWidth="1"/>
    <col min="14332" max="14332" width="2.09765625" style="1" customWidth="1"/>
    <col min="14333" max="14333" width="12.796875" style="1" customWidth="1"/>
    <col min="14334" max="14334" width="1.8984375" style="1" customWidth="1"/>
    <col min="14335" max="14336" width="5.8984375" style="1" customWidth="1"/>
    <col min="14337" max="14338" width="7.8984375" style="1" customWidth="1"/>
    <col min="14339" max="14339" width="14.796875" style="1" customWidth="1"/>
    <col min="14340" max="14573" width="8.796875" style="1"/>
    <col min="14574" max="14574" width="2.8984375" style="1" customWidth="1"/>
    <col min="14575" max="14575" width="21.69921875" style="1" customWidth="1"/>
    <col min="14576" max="14576" width="2.09765625" style="1" customWidth="1"/>
    <col min="14577" max="14577" width="7.8984375" style="1" customWidth="1"/>
    <col min="14578" max="14578" width="2.09765625" style="1" customWidth="1"/>
    <col min="14579" max="14579" width="12.796875" style="1" customWidth="1"/>
    <col min="14580" max="14580" width="2.09765625" style="1" customWidth="1"/>
    <col min="14581" max="14581" width="12.796875" style="1" customWidth="1"/>
    <col min="14582" max="14582" width="2.09765625" style="1" customWidth="1"/>
    <col min="14583" max="14583" width="23.69921875" style="1" customWidth="1"/>
    <col min="14584" max="14584" width="2.09765625" style="1" customWidth="1"/>
    <col min="14585" max="14585" width="7.09765625" style="1" customWidth="1"/>
    <col min="14586" max="14586" width="2.09765625" style="1" customWidth="1"/>
    <col min="14587" max="14587" width="12.796875" style="1" customWidth="1"/>
    <col min="14588" max="14588" width="2.09765625" style="1" customWidth="1"/>
    <col min="14589" max="14589" width="12.796875" style="1" customWidth="1"/>
    <col min="14590" max="14590" width="1.8984375" style="1" customWidth="1"/>
    <col min="14591" max="14592" width="5.8984375" style="1" customWidth="1"/>
    <col min="14593" max="14594" width="7.8984375" style="1" customWidth="1"/>
    <col min="14595" max="14595" width="14.796875" style="1" customWidth="1"/>
    <col min="14596" max="14829" width="8.796875" style="1"/>
    <col min="14830" max="14830" width="2.8984375" style="1" customWidth="1"/>
    <col min="14831" max="14831" width="21.69921875" style="1" customWidth="1"/>
    <col min="14832" max="14832" width="2.09765625" style="1" customWidth="1"/>
    <col min="14833" max="14833" width="7.8984375" style="1" customWidth="1"/>
    <col min="14834" max="14834" width="2.09765625" style="1" customWidth="1"/>
    <col min="14835" max="14835" width="12.796875" style="1" customWidth="1"/>
    <col min="14836" max="14836" width="2.09765625" style="1" customWidth="1"/>
    <col min="14837" max="14837" width="12.796875" style="1" customWidth="1"/>
    <col min="14838" max="14838" width="2.09765625" style="1" customWidth="1"/>
    <col min="14839" max="14839" width="23.69921875" style="1" customWidth="1"/>
    <col min="14840" max="14840" width="2.09765625" style="1" customWidth="1"/>
    <col min="14841" max="14841" width="7.09765625" style="1" customWidth="1"/>
    <col min="14842" max="14842" width="2.09765625" style="1" customWidth="1"/>
    <col min="14843" max="14843" width="12.796875" style="1" customWidth="1"/>
    <col min="14844" max="14844" width="2.09765625" style="1" customWidth="1"/>
    <col min="14845" max="14845" width="12.796875" style="1" customWidth="1"/>
    <col min="14846" max="14846" width="1.8984375" style="1" customWidth="1"/>
    <col min="14847" max="14848" width="5.8984375" style="1" customWidth="1"/>
    <col min="14849" max="14850" width="7.8984375" style="1" customWidth="1"/>
    <col min="14851" max="14851" width="14.796875" style="1" customWidth="1"/>
    <col min="14852" max="15085" width="8.796875" style="1"/>
    <col min="15086" max="15086" width="2.8984375" style="1" customWidth="1"/>
    <col min="15087" max="15087" width="21.69921875" style="1" customWidth="1"/>
    <col min="15088" max="15088" width="2.09765625" style="1" customWidth="1"/>
    <col min="15089" max="15089" width="7.8984375" style="1" customWidth="1"/>
    <col min="15090" max="15090" width="2.09765625" style="1" customWidth="1"/>
    <col min="15091" max="15091" width="12.796875" style="1" customWidth="1"/>
    <col min="15092" max="15092" width="2.09765625" style="1" customWidth="1"/>
    <col min="15093" max="15093" width="12.796875" style="1" customWidth="1"/>
    <col min="15094" max="15094" width="2.09765625" style="1" customWidth="1"/>
    <col min="15095" max="15095" width="23.69921875" style="1" customWidth="1"/>
    <col min="15096" max="15096" width="2.09765625" style="1" customWidth="1"/>
    <col min="15097" max="15097" width="7.09765625" style="1" customWidth="1"/>
    <col min="15098" max="15098" width="2.09765625" style="1" customWidth="1"/>
    <col min="15099" max="15099" width="12.796875" style="1" customWidth="1"/>
    <col min="15100" max="15100" width="2.09765625" style="1" customWidth="1"/>
    <col min="15101" max="15101" width="12.796875" style="1" customWidth="1"/>
    <col min="15102" max="15102" width="1.8984375" style="1" customWidth="1"/>
    <col min="15103" max="15104" width="5.8984375" style="1" customWidth="1"/>
    <col min="15105" max="15106" width="7.8984375" style="1" customWidth="1"/>
    <col min="15107" max="15107" width="14.796875" style="1" customWidth="1"/>
    <col min="15108" max="15341" width="8.796875" style="1"/>
    <col min="15342" max="15342" width="2.8984375" style="1" customWidth="1"/>
    <col min="15343" max="15343" width="21.69921875" style="1" customWidth="1"/>
    <col min="15344" max="15344" width="2.09765625" style="1" customWidth="1"/>
    <col min="15345" max="15345" width="7.8984375" style="1" customWidth="1"/>
    <col min="15346" max="15346" width="2.09765625" style="1" customWidth="1"/>
    <col min="15347" max="15347" width="12.796875" style="1" customWidth="1"/>
    <col min="15348" max="15348" width="2.09765625" style="1" customWidth="1"/>
    <col min="15349" max="15349" width="12.796875" style="1" customWidth="1"/>
    <col min="15350" max="15350" width="2.09765625" style="1" customWidth="1"/>
    <col min="15351" max="15351" width="23.69921875" style="1" customWidth="1"/>
    <col min="15352" max="15352" width="2.09765625" style="1" customWidth="1"/>
    <col min="15353" max="15353" width="7.09765625" style="1" customWidth="1"/>
    <col min="15354" max="15354" width="2.09765625" style="1" customWidth="1"/>
    <col min="15355" max="15355" width="12.796875" style="1" customWidth="1"/>
    <col min="15356" max="15356" width="2.09765625" style="1" customWidth="1"/>
    <col min="15357" max="15357" width="12.796875" style="1" customWidth="1"/>
    <col min="15358" max="15358" width="1.8984375" style="1" customWidth="1"/>
    <col min="15359" max="15360" width="5.8984375" style="1" customWidth="1"/>
    <col min="15361" max="15362" width="7.8984375" style="1" customWidth="1"/>
    <col min="15363" max="15363" width="14.796875" style="1" customWidth="1"/>
    <col min="15364" max="15597" width="8.796875" style="1"/>
    <col min="15598" max="15598" width="2.8984375" style="1" customWidth="1"/>
    <col min="15599" max="15599" width="21.69921875" style="1" customWidth="1"/>
    <col min="15600" max="15600" width="2.09765625" style="1" customWidth="1"/>
    <col min="15601" max="15601" width="7.8984375" style="1" customWidth="1"/>
    <col min="15602" max="15602" width="2.09765625" style="1" customWidth="1"/>
    <col min="15603" max="15603" width="12.796875" style="1" customWidth="1"/>
    <col min="15604" max="15604" width="2.09765625" style="1" customWidth="1"/>
    <col min="15605" max="15605" width="12.796875" style="1" customWidth="1"/>
    <col min="15606" max="15606" width="2.09765625" style="1" customWidth="1"/>
    <col min="15607" max="15607" width="23.69921875" style="1" customWidth="1"/>
    <col min="15608" max="15608" width="2.09765625" style="1" customWidth="1"/>
    <col min="15609" max="15609" width="7.09765625" style="1" customWidth="1"/>
    <col min="15610" max="15610" width="2.09765625" style="1" customWidth="1"/>
    <col min="15611" max="15611" width="12.796875" style="1" customWidth="1"/>
    <col min="15612" max="15612" width="2.09765625" style="1" customWidth="1"/>
    <col min="15613" max="15613" width="12.796875" style="1" customWidth="1"/>
    <col min="15614" max="15614" width="1.8984375" style="1" customWidth="1"/>
    <col min="15615" max="15616" width="5.8984375" style="1" customWidth="1"/>
    <col min="15617" max="15618" width="7.8984375" style="1" customWidth="1"/>
    <col min="15619" max="15619" width="14.796875" style="1" customWidth="1"/>
    <col min="15620" max="15853" width="8.796875" style="1"/>
    <col min="15854" max="15854" width="2.8984375" style="1" customWidth="1"/>
    <col min="15855" max="15855" width="21.69921875" style="1" customWidth="1"/>
    <col min="15856" max="15856" width="2.09765625" style="1" customWidth="1"/>
    <col min="15857" max="15857" width="7.8984375" style="1" customWidth="1"/>
    <col min="15858" max="15858" width="2.09765625" style="1" customWidth="1"/>
    <col min="15859" max="15859" width="12.796875" style="1" customWidth="1"/>
    <col min="15860" max="15860" width="2.09765625" style="1" customWidth="1"/>
    <col min="15861" max="15861" width="12.796875" style="1" customWidth="1"/>
    <col min="15862" max="15862" width="2.09765625" style="1" customWidth="1"/>
    <col min="15863" max="15863" width="23.69921875" style="1" customWidth="1"/>
    <col min="15864" max="15864" width="2.09765625" style="1" customWidth="1"/>
    <col min="15865" max="15865" width="7.09765625" style="1" customWidth="1"/>
    <col min="15866" max="15866" width="2.09765625" style="1" customWidth="1"/>
    <col min="15867" max="15867" width="12.796875" style="1" customWidth="1"/>
    <col min="15868" max="15868" width="2.09765625" style="1" customWidth="1"/>
    <col min="15869" max="15869" width="12.796875" style="1" customWidth="1"/>
    <col min="15870" max="15870" width="1.8984375" style="1" customWidth="1"/>
    <col min="15871" max="15872" width="5.8984375" style="1" customWidth="1"/>
    <col min="15873" max="15874" width="7.8984375" style="1" customWidth="1"/>
    <col min="15875" max="15875" width="14.796875" style="1" customWidth="1"/>
    <col min="15876" max="16109" width="8.796875" style="1"/>
    <col min="16110" max="16110" width="2.8984375" style="1" customWidth="1"/>
    <col min="16111" max="16111" width="21.69921875" style="1" customWidth="1"/>
    <col min="16112" max="16112" width="2.09765625" style="1" customWidth="1"/>
    <col min="16113" max="16113" width="7.8984375" style="1" customWidth="1"/>
    <col min="16114" max="16114" width="2.09765625" style="1" customWidth="1"/>
    <col min="16115" max="16115" width="12.796875" style="1" customWidth="1"/>
    <col min="16116" max="16116" width="2.09765625" style="1" customWidth="1"/>
    <col min="16117" max="16117" width="12.796875" style="1" customWidth="1"/>
    <col min="16118" max="16118" width="2.09765625" style="1" customWidth="1"/>
    <col min="16119" max="16119" width="23.69921875" style="1" customWidth="1"/>
    <col min="16120" max="16120" width="2.09765625" style="1" customWidth="1"/>
    <col min="16121" max="16121" width="7.09765625" style="1" customWidth="1"/>
    <col min="16122" max="16122" width="2.09765625" style="1" customWidth="1"/>
    <col min="16123" max="16123" width="12.796875" style="1" customWidth="1"/>
    <col min="16124" max="16124" width="2.09765625" style="1" customWidth="1"/>
    <col min="16125" max="16125" width="12.796875" style="1" customWidth="1"/>
    <col min="16126" max="16126" width="1.8984375" style="1" customWidth="1"/>
    <col min="16127" max="16128" width="5.8984375" style="1" customWidth="1"/>
    <col min="16129" max="16130" width="7.8984375" style="1" customWidth="1"/>
    <col min="16131" max="16131" width="14.796875" style="1" customWidth="1"/>
    <col min="16132" max="16379" width="8.796875" style="1"/>
    <col min="16380" max="16384" width="9" style="1" customWidth="1"/>
  </cols>
  <sheetData>
    <row r="1" spans="1:21" ht="20.399999999999999">
      <c r="A1" s="104" t="s">
        <v>80</v>
      </c>
      <c r="B1" s="104"/>
      <c r="C1" s="104"/>
      <c r="D1" s="104"/>
      <c r="E1" s="104"/>
      <c r="F1" s="104"/>
      <c r="G1" s="104"/>
      <c r="H1" s="104"/>
      <c r="I1" s="104"/>
      <c r="K1" s="105" t="str">
        <f>A1</f>
        <v>شرکت گلبرگ</v>
      </c>
      <c r="L1" s="105"/>
      <c r="M1" s="105"/>
      <c r="N1" s="105"/>
      <c r="O1" s="105"/>
      <c r="P1" s="105"/>
      <c r="Q1" s="105"/>
      <c r="R1" s="62"/>
      <c r="S1" s="1"/>
    </row>
    <row r="2" spans="1:21" ht="20.399999999999999">
      <c r="A2" s="104" t="s">
        <v>0</v>
      </c>
      <c r="B2" s="104"/>
      <c r="C2" s="104"/>
      <c r="D2" s="104"/>
      <c r="E2" s="104"/>
      <c r="F2" s="104"/>
      <c r="G2" s="104"/>
      <c r="H2" s="104"/>
      <c r="I2" s="104"/>
      <c r="K2" s="104" t="s">
        <v>66</v>
      </c>
      <c r="L2" s="104"/>
      <c r="M2" s="104"/>
      <c r="N2" s="104"/>
      <c r="O2" s="104"/>
      <c r="P2" s="104"/>
      <c r="Q2" s="104"/>
      <c r="R2" s="62"/>
      <c r="S2" s="1"/>
    </row>
    <row r="3" spans="1:21" ht="20.399999999999999">
      <c r="A3" s="104" t="s">
        <v>33</v>
      </c>
      <c r="B3" s="104"/>
      <c r="C3" s="104"/>
      <c r="D3" s="104"/>
      <c r="E3" s="104"/>
      <c r="F3" s="104"/>
      <c r="G3" s="104"/>
      <c r="H3" s="104"/>
      <c r="I3" s="104"/>
      <c r="K3" s="104" t="s">
        <v>56</v>
      </c>
      <c r="L3" s="104"/>
      <c r="M3" s="104"/>
      <c r="N3" s="104"/>
      <c r="O3" s="104"/>
      <c r="P3" s="104"/>
      <c r="Q3" s="104"/>
      <c r="R3" s="62"/>
      <c r="S3" s="1"/>
    </row>
    <row r="4" spans="1:21" s="7" customFormat="1" ht="17.399999999999999">
      <c r="A4" s="2"/>
      <c r="B4" s="2"/>
      <c r="C4" s="2"/>
      <c r="D4" s="2"/>
      <c r="E4" s="2"/>
      <c r="F4" s="3"/>
      <c r="G4" s="5"/>
      <c r="H4" s="5"/>
      <c r="I4" s="6"/>
      <c r="K4" s="8"/>
      <c r="L4" s="67"/>
      <c r="M4" s="8"/>
      <c r="N4" s="9"/>
      <c r="O4" s="8"/>
      <c r="P4" s="42"/>
      <c r="Q4" s="43"/>
      <c r="R4" s="8"/>
      <c r="S4" s="1"/>
      <c r="T4" s="1"/>
      <c r="U4" s="1"/>
    </row>
    <row r="5" spans="1:21">
      <c r="A5" s="8"/>
      <c r="C5" s="9"/>
      <c r="D5" s="10" t="s">
        <v>34</v>
      </c>
      <c r="E5" s="9"/>
      <c r="F5" s="11" t="s">
        <v>55</v>
      </c>
      <c r="G5" s="12"/>
      <c r="H5" s="12"/>
      <c r="K5" s="8"/>
      <c r="L5" s="67"/>
      <c r="M5" s="8"/>
      <c r="N5" s="9"/>
      <c r="O5" s="8"/>
      <c r="P5" s="61"/>
      <c r="Q5" s="61"/>
      <c r="R5" s="8"/>
    </row>
    <row r="6" spans="1:21" s="7" customFormat="1" ht="17.399999999999999">
      <c r="A6" s="2"/>
      <c r="B6" s="14" t="s">
        <v>35</v>
      </c>
      <c r="C6" s="2"/>
      <c r="D6" s="2"/>
      <c r="E6" s="2"/>
      <c r="F6" s="5" t="s">
        <v>36</v>
      </c>
      <c r="G6" s="5"/>
      <c r="H6" s="4"/>
      <c r="I6" s="6"/>
      <c r="K6" s="8"/>
      <c r="L6" s="67"/>
      <c r="M6" s="8"/>
      <c r="N6" s="9" t="s">
        <v>34</v>
      </c>
      <c r="O6" s="9"/>
      <c r="P6" s="44" t="s">
        <v>57</v>
      </c>
      <c r="Q6" s="45"/>
      <c r="R6" s="21"/>
    </row>
    <row r="7" spans="1:21">
      <c r="A7" s="8"/>
      <c r="B7" s="14" t="s">
        <v>37</v>
      </c>
      <c r="C7" s="8"/>
      <c r="D7" s="8"/>
      <c r="E7" s="8"/>
      <c r="F7" s="15"/>
      <c r="G7" s="15"/>
      <c r="H7" s="15"/>
      <c r="K7" s="8"/>
      <c r="L7" s="67"/>
      <c r="M7" s="8"/>
      <c r="N7" s="9"/>
      <c r="O7" s="9"/>
      <c r="P7" s="42" t="s">
        <v>36</v>
      </c>
      <c r="Q7" s="42"/>
      <c r="R7" s="21"/>
    </row>
    <row r="8" spans="1:21">
      <c r="A8" s="8"/>
      <c r="B8" s="16" t="s">
        <v>38</v>
      </c>
      <c r="C8" s="8"/>
      <c r="D8" s="12">
        <v>16</v>
      </c>
      <c r="E8" s="8"/>
      <c r="F8" s="15">
        <v>5000</v>
      </c>
      <c r="G8" s="32"/>
      <c r="H8" s="17"/>
      <c r="K8" s="8"/>
      <c r="L8" s="46" t="s">
        <v>67</v>
      </c>
      <c r="M8" s="8"/>
      <c r="N8" s="9"/>
      <c r="O8" s="9"/>
      <c r="P8" s="42"/>
      <c r="Q8" s="42"/>
      <c r="R8" s="21"/>
    </row>
    <row r="9" spans="1:21">
      <c r="A9" s="8"/>
      <c r="B9" s="16" t="s">
        <v>39</v>
      </c>
      <c r="C9" s="8"/>
      <c r="D9" s="12">
        <v>17</v>
      </c>
      <c r="E9" s="8"/>
      <c r="F9" s="15">
        <v>600</v>
      </c>
      <c r="G9" s="32"/>
      <c r="H9" s="18"/>
      <c r="K9" s="43"/>
      <c r="L9" s="47" t="s">
        <v>68</v>
      </c>
      <c r="M9" s="43"/>
      <c r="N9" s="42">
        <v>5</v>
      </c>
      <c r="O9" s="42"/>
      <c r="P9" s="42">
        <v>28000</v>
      </c>
      <c r="Q9" s="44"/>
      <c r="R9" s="48"/>
    </row>
    <row r="10" spans="1:21">
      <c r="A10" s="8"/>
      <c r="B10" s="16" t="s">
        <v>40</v>
      </c>
      <c r="C10" s="8"/>
      <c r="D10" s="12">
        <v>18</v>
      </c>
      <c r="E10" s="8"/>
      <c r="F10" s="15">
        <v>400</v>
      </c>
      <c r="G10" s="32"/>
      <c r="H10" s="18"/>
      <c r="K10" s="43"/>
      <c r="L10" s="50" t="s">
        <v>69</v>
      </c>
      <c r="M10" s="43"/>
      <c r="N10" s="42">
        <v>7</v>
      </c>
      <c r="O10" s="42"/>
      <c r="P10" s="51">
        <v>-10100</v>
      </c>
      <c r="Q10" s="44"/>
      <c r="R10" s="48"/>
    </row>
    <row r="11" spans="1:21">
      <c r="A11" s="8"/>
      <c r="B11" s="16" t="s">
        <v>41</v>
      </c>
      <c r="C11" s="8"/>
      <c r="D11" s="12">
        <v>19</v>
      </c>
      <c r="E11" s="8"/>
      <c r="F11" s="15">
        <v>0</v>
      </c>
      <c r="G11" s="32"/>
      <c r="H11" s="18"/>
      <c r="K11" s="43"/>
      <c r="L11" s="50" t="s">
        <v>58</v>
      </c>
      <c r="M11" s="43"/>
      <c r="N11" s="42"/>
      <c r="O11" s="42"/>
      <c r="P11" s="44">
        <f>P9+P10</f>
        <v>17900</v>
      </c>
      <c r="Q11" s="42"/>
      <c r="R11" s="48"/>
    </row>
    <row r="12" spans="1:21">
      <c r="A12" s="8"/>
      <c r="B12" s="16" t="s">
        <v>1</v>
      </c>
      <c r="C12" s="8"/>
      <c r="D12" s="12">
        <v>20</v>
      </c>
      <c r="E12" s="8"/>
      <c r="F12" s="15">
        <v>0</v>
      </c>
      <c r="G12" s="32"/>
      <c r="H12" s="18"/>
      <c r="K12" s="43"/>
      <c r="L12" s="50" t="s">
        <v>70</v>
      </c>
      <c r="M12" s="43"/>
      <c r="N12" s="42">
        <v>8</v>
      </c>
      <c r="O12" s="42"/>
      <c r="P12" s="44">
        <v>-1000</v>
      </c>
      <c r="Q12" s="44"/>
      <c r="R12" s="48"/>
    </row>
    <row r="13" spans="1:21">
      <c r="A13" s="8"/>
      <c r="B13" s="7" t="s">
        <v>42</v>
      </c>
      <c r="C13" s="8"/>
      <c r="D13" s="12">
        <v>21</v>
      </c>
      <c r="E13" s="8"/>
      <c r="F13" s="19">
        <v>200</v>
      </c>
      <c r="G13" s="32"/>
      <c r="H13" s="18"/>
      <c r="K13" s="43"/>
      <c r="L13" s="53" t="s">
        <v>71</v>
      </c>
      <c r="M13" s="43"/>
      <c r="N13" s="42">
        <v>9</v>
      </c>
      <c r="O13" s="42"/>
      <c r="P13" s="44">
        <v>-2500</v>
      </c>
      <c r="Q13" s="44"/>
      <c r="R13" s="48"/>
    </row>
    <row r="14" spans="1:21">
      <c r="A14" s="8"/>
      <c r="B14" s="14" t="s">
        <v>43</v>
      </c>
      <c r="C14" s="8"/>
      <c r="D14" s="8"/>
      <c r="E14" s="8"/>
      <c r="F14" s="20">
        <f>SUM(F8:F13)</f>
        <v>6200</v>
      </c>
      <c r="G14" s="33"/>
      <c r="H14" s="21"/>
      <c r="K14" s="43"/>
      <c r="L14" s="50" t="s">
        <v>72</v>
      </c>
      <c r="M14" s="43"/>
      <c r="N14" s="42">
        <v>10</v>
      </c>
      <c r="O14" s="42"/>
      <c r="P14" s="44">
        <v>6000</v>
      </c>
      <c r="Q14" s="44"/>
      <c r="R14" s="48"/>
    </row>
    <row r="15" spans="1:21">
      <c r="A15" s="8"/>
      <c r="B15" s="22" t="s">
        <v>44</v>
      </c>
      <c r="C15" s="8"/>
      <c r="D15" s="8"/>
      <c r="E15" s="8"/>
      <c r="F15" s="19"/>
      <c r="G15" s="32"/>
      <c r="H15" s="18"/>
      <c r="K15" s="43"/>
      <c r="L15" s="50" t="s">
        <v>73</v>
      </c>
      <c r="M15" s="43"/>
      <c r="N15" s="42">
        <v>11</v>
      </c>
      <c r="O15" s="42"/>
      <c r="P15" s="52">
        <v>-4500</v>
      </c>
      <c r="Q15" s="44"/>
      <c r="R15" s="48"/>
    </row>
    <row r="16" spans="1:21">
      <c r="A16" s="8"/>
      <c r="B16" s="16" t="s">
        <v>45</v>
      </c>
      <c r="C16" s="8"/>
      <c r="D16" s="12">
        <v>22</v>
      </c>
      <c r="E16" s="8"/>
      <c r="F16" s="19">
        <v>300</v>
      </c>
      <c r="G16" s="32"/>
      <c r="H16" s="17"/>
      <c r="K16" s="43"/>
      <c r="L16" s="50" t="s">
        <v>74</v>
      </c>
      <c r="M16" s="43"/>
      <c r="N16" s="42"/>
      <c r="O16" s="42"/>
      <c r="P16" s="54">
        <f>P11+P12+P13+P14+P15</f>
        <v>15900</v>
      </c>
      <c r="Q16" s="42"/>
      <c r="R16" s="48"/>
    </row>
    <row r="17" spans="1:19">
      <c r="A17" s="8"/>
      <c r="B17" s="16" t="s">
        <v>46</v>
      </c>
      <c r="C17" s="8"/>
      <c r="D17" s="23">
        <v>23</v>
      </c>
      <c r="E17" s="8"/>
      <c r="F17" s="19">
        <v>2700</v>
      </c>
      <c r="G17" s="32"/>
      <c r="H17" s="17"/>
      <c r="K17" s="43"/>
      <c r="L17" s="50" t="s">
        <v>75</v>
      </c>
      <c r="M17" s="43"/>
      <c r="N17" s="42">
        <v>12</v>
      </c>
      <c r="O17" s="42"/>
      <c r="P17" s="44">
        <v>-2</v>
      </c>
      <c r="Q17" s="44"/>
      <c r="R17" s="48"/>
    </row>
    <row r="18" spans="1:19">
      <c r="A18" s="8"/>
      <c r="B18" s="16" t="s">
        <v>47</v>
      </c>
      <c r="C18" s="8"/>
      <c r="D18" s="12">
        <v>20</v>
      </c>
      <c r="E18" s="8"/>
      <c r="F18" s="19">
        <v>1800</v>
      </c>
      <c r="G18" s="32"/>
      <c r="H18" s="17"/>
      <c r="K18" s="43"/>
      <c r="L18" s="50" t="s">
        <v>76</v>
      </c>
      <c r="M18" s="43"/>
      <c r="N18" s="42">
        <v>13</v>
      </c>
      <c r="O18" s="42"/>
      <c r="P18" s="52">
        <v>8500</v>
      </c>
      <c r="Q18" s="44"/>
      <c r="R18" s="48"/>
    </row>
    <row r="19" spans="1:19">
      <c r="A19" s="8"/>
      <c r="B19" s="16" t="s">
        <v>48</v>
      </c>
      <c r="C19" s="8"/>
      <c r="D19" s="12">
        <v>24</v>
      </c>
      <c r="E19" s="8"/>
      <c r="F19" s="19">
        <v>300</v>
      </c>
      <c r="G19" s="32"/>
      <c r="H19" s="17"/>
      <c r="K19" s="43"/>
      <c r="L19" s="50" t="s">
        <v>59</v>
      </c>
      <c r="M19" s="43"/>
      <c r="N19" s="42"/>
      <c r="O19" s="42"/>
      <c r="P19" s="54">
        <f>P16+P17+P18</f>
        <v>24398</v>
      </c>
      <c r="Q19" s="54"/>
      <c r="R19" s="48"/>
    </row>
    <row r="20" spans="1:19">
      <c r="A20" s="8"/>
      <c r="B20" s="16" t="s">
        <v>2</v>
      </c>
      <c r="C20" s="8"/>
      <c r="D20" s="12">
        <v>25</v>
      </c>
      <c r="E20" s="8"/>
      <c r="F20" s="24">
        <v>1200</v>
      </c>
      <c r="G20" s="32"/>
      <c r="H20" s="17"/>
      <c r="K20" s="43"/>
      <c r="L20" s="50" t="s">
        <v>77</v>
      </c>
      <c r="M20" s="43"/>
      <c r="N20" s="42"/>
      <c r="O20" s="42"/>
      <c r="P20" s="54"/>
      <c r="Q20" s="44"/>
      <c r="R20" s="48"/>
    </row>
    <row r="21" spans="1:19">
      <c r="A21" s="8"/>
      <c r="B21" s="14"/>
      <c r="C21" s="8"/>
      <c r="D21" s="12"/>
      <c r="E21" s="8"/>
      <c r="F21" s="25">
        <f>SUM(F16:F20)</f>
        <v>6300</v>
      </c>
      <c r="G21" s="25">
        <f>SUM(G16:G20)</f>
        <v>0</v>
      </c>
      <c r="H21" s="25">
        <f>SUM(H16:H20)</f>
        <v>0</v>
      </c>
      <c r="K21" s="43"/>
      <c r="L21" s="50" t="s">
        <v>60</v>
      </c>
      <c r="M21" s="43"/>
      <c r="N21" s="42">
        <v>37</v>
      </c>
      <c r="O21" s="42"/>
      <c r="P21" s="44">
        <v>-2500</v>
      </c>
      <c r="Q21" s="44"/>
      <c r="R21" s="48"/>
    </row>
    <row r="22" spans="1:19">
      <c r="A22" s="8"/>
      <c r="B22" s="16" t="s">
        <v>3</v>
      </c>
      <c r="D22" s="12">
        <v>26</v>
      </c>
      <c r="F22" s="34">
        <v>0</v>
      </c>
      <c r="G22" s="35"/>
      <c r="H22" s="26"/>
      <c r="K22" s="43"/>
      <c r="L22" s="50" t="s">
        <v>61</v>
      </c>
      <c r="M22" s="43"/>
      <c r="N22" s="42">
        <v>37</v>
      </c>
      <c r="O22" s="42"/>
      <c r="P22" s="52">
        <v>-100</v>
      </c>
      <c r="Q22" s="44"/>
      <c r="R22" s="48"/>
    </row>
    <row r="23" spans="1:19">
      <c r="A23" s="8"/>
      <c r="B23" s="27" t="s">
        <v>49</v>
      </c>
      <c r="F23" s="34">
        <f>F22+F21</f>
        <v>6300</v>
      </c>
      <c r="G23" s="35">
        <f>SUM(G21:G22)</f>
        <v>0</v>
      </c>
      <c r="H23" s="26">
        <f>SUM(H21:H22)</f>
        <v>0</v>
      </c>
      <c r="K23" s="43"/>
      <c r="L23" s="50" t="s">
        <v>62</v>
      </c>
      <c r="M23" s="43"/>
      <c r="N23" s="42"/>
      <c r="O23" s="42"/>
      <c r="P23" s="54">
        <f>P19+P21+P22</f>
        <v>21798</v>
      </c>
      <c r="Q23" s="54"/>
      <c r="R23" s="48"/>
    </row>
    <row r="24" spans="1:19" ht="19.2" thickBot="1">
      <c r="A24" s="8"/>
      <c r="B24" s="27" t="s">
        <v>4</v>
      </c>
      <c r="F24" s="36">
        <f>F23+F14</f>
        <v>12500</v>
      </c>
      <c r="K24" s="43"/>
      <c r="L24" s="55" t="s">
        <v>63</v>
      </c>
      <c r="M24" s="43"/>
      <c r="N24" s="42"/>
      <c r="O24" s="42"/>
      <c r="P24" s="54"/>
      <c r="Q24" s="44"/>
      <c r="R24" s="48"/>
    </row>
    <row r="25" spans="1:19" ht="19.2" thickTop="1">
      <c r="A25" s="8"/>
      <c r="B25" s="27" t="s">
        <v>5</v>
      </c>
      <c r="D25" s="12"/>
      <c r="F25" s="38"/>
      <c r="G25" s="38"/>
      <c r="H25" s="28"/>
      <c r="K25" s="43"/>
      <c r="L25" s="50" t="s">
        <v>64</v>
      </c>
      <c r="M25" s="43"/>
      <c r="N25" s="42">
        <v>14</v>
      </c>
      <c r="O25" s="42"/>
      <c r="P25" s="56">
        <v>502</v>
      </c>
      <c r="Q25" s="44"/>
      <c r="R25" s="48"/>
    </row>
    <row r="26" spans="1:19" ht="19.2" thickBot="1">
      <c r="A26" s="8"/>
      <c r="B26" s="27" t="s">
        <v>6</v>
      </c>
      <c r="D26" s="12"/>
      <c r="F26" s="38"/>
      <c r="G26" s="38"/>
      <c r="H26" s="28"/>
      <c r="K26" s="43"/>
      <c r="L26" s="50" t="s">
        <v>65</v>
      </c>
      <c r="M26" s="43"/>
      <c r="N26" s="42"/>
      <c r="O26" s="42"/>
      <c r="P26" s="57">
        <f>P23+P25</f>
        <v>22300</v>
      </c>
      <c r="Q26" s="54"/>
      <c r="R26" s="48"/>
    </row>
    <row r="27" spans="1:19" ht="19.2" thickTop="1">
      <c r="A27" s="8"/>
      <c r="B27" s="7" t="s">
        <v>50</v>
      </c>
      <c r="D27" s="12">
        <v>27</v>
      </c>
      <c r="F27" s="38">
        <v>2900</v>
      </c>
      <c r="G27" s="38"/>
      <c r="H27" s="28"/>
      <c r="K27" s="43"/>
      <c r="L27" s="50"/>
      <c r="M27" s="43"/>
      <c r="N27" s="42"/>
      <c r="O27" s="42"/>
      <c r="P27" s="44"/>
      <c r="Q27" s="44"/>
      <c r="R27" s="48"/>
    </row>
    <row r="28" spans="1:19">
      <c r="A28" s="8"/>
      <c r="B28" s="7" t="s">
        <v>7</v>
      </c>
      <c r="D28" s="12">
        <v>28</v>
      </c>
      <c r="F28" s="38">
        <v>0</v>
      </c>
      <c r="G28" s="38"/>
      <c r="H28" s="28"/>
      <c r="K28" s="61"/>
      <c r="L28" s="68"/>
      <c r="M28" s="61"/>
      <c r="N28" s="42"/>
      <c r="O28" s="61"/>
      <c r="P28" s="42"/>
      <c r="Q28" s="61"/>
      <c r="R28" s="21"/>
    </row>
    <row r="29" spans="1:19" ht="20.399999999999999">
      <c r="A29" s="8"/>
      <c r="B29" s="7" t="s">
        <v>8</v>
      </c>
      <c r="D29" s="12">
        <v>29</v>
      </c>
      <c r="F29" s="38">
        <v>300</v>
      </c>
      <c r="G29" s="38"/>
      <c r="H29" s="28"/>
      <c r="K29" s="104" t="s">
        <v>53</v>
      </c>
      <c r="L29" s="104"/>
      <c r="M29" s="104"/>
      <c r="N29" s="104"/>
      <c r="O29" s="104"/>
      <c r="P29" s="104"/>
      <c r="Q29" s="104"/>
      <c r="R29" s="64"/>
      <c r="S29" s="63"/>
    </row>
    <row r="30" spans="1:19">
      <c r="A30" s="8"/>
      <c r="B30" s="7" t="s">
        <v>9</v>
      </c>
      <c r="D30" s="12"/>
      <c r="F30" s="38">
        <v>0</v>
      </c>
      <c r="G30" s="38"/>
      <c r="H30" s="28"/>
      <c r="K30" s="15"/>
      <c r="L30" s="69"/>
      <c r="M30" s="15"/>
      <c r="N30" s="58"/>
      <c r="O30" s="15"/>
      <c r="P30" s="58"/>
      <c r="Q30" s="15"/>
      <c r="R30" s="15"/>
    </row>
    <row r="31" spans="1:19">
      <c r="A31" s="8"/>
      <c r="B31" s="7" t="s">
        <v>51</v>
      </c>
      <c r="D31" s="12">
        <v>30</v>
      </c>
      <c r="F31" s="38">
        <v>200</v>
      </c>
      <c r="G31" s="38"/>
      <c r="H31" s="28"/>
      <c r="P31" s="26"/>
      <c r="Q31" s="49"/>
      <c r="R31" s="1"/>
    </row>
    <row r="32" spans="1:19">
      <c r="A32" s="8"/>
      <c r="B32" s="7" t="s">
        <v>52</v>
      </c>
      <c r="C32" s="8"/>
      <c r="D32" s="12">
        <v>31</v>
      </c>
      <c r="E32" s="8"/>
      <c r="F32" s="19">
        <v>0</v>
      </c>
      <c r="G32" s="32"/>
      <c r="H32" s="17"/>
      <c r="K32" s="60" t="s">
        <v>78</v>
      </c>
      <c r="L32" s="60"/>
      <c r="M32" s="59"/>
      <c r="N32" s="66"/>
      <c r="O32" s="59"/>
      <c r="P32" s="59"/>
      <c r="Q32" s="59"/>
      <c r="R32" s="59"/>
      <c r="S32" s="63"/>
    </row>
    <row r="33" spans="2:19">
      <c r="B33" s="7" t="s">
        <v>10</v>
      </c>
      <c r="D33" s="29"/>
      <c r="F33" s="38">
        <v>0</v>
      </c>
      <c r="G33" s="38"/>
      <c r="H33" s="28"/>
      <c r="K33" s="60" t="s">
        <v>79</v>
      </c>
      <c r="L33" s="60"/>
      <c r="M33" s="59"/>
      <c r="N33" s="66"/>
      <c r="O33" s="59"/>
      <c r="P33" s="59"/>
      <c r="Q33" s="59"/>
      <c r="R33" s="59"/>
      <c r="S33" s="63"/>
    </row>
    <row r="34" spans="2:19">
      <c r="B34" s="7" t="s">
        <v>11</v>
      </c>
      <c r="D34" s="29">
        <v>32</v>
      </c>
      <c r="F34" s="38">
        <v>0</v>
      </c>
      <c r="G34" s="38"/>
      <c r="H34" s="28"/>
      <c r="P34" s="26"/>
      <c r="Q34" s="49"/>
      <c r="R34" s="1"/>
    </row>
    <row r="35" spans="2:19">
      <c r="B35" s="7" t="s">
        <v>12</v>
      </c>
      <c r="D35" s="29"/>
      <c r="F35" s="38">
        <v>3000</v>
      </c>
      <c r="G35" s="38"/>
      <c r="H35" s="28"/>
    </row>
    <row r="36" spans="2:19">
      <c r="B36" s="7" t="s">
        <v>13</v>
      </c>
      <c r="D36" s="12">
        <v>33</v>
      </c>
      <c r="F36" s="39">
        <v>0</v>
      </c>
      <c r="G36" s="38"/>
      <c r="H36" s="28"/>
      <c r="L36" s="99" t="s">
        <v>111</v>
      </c>
      <c r="M36" s="100"/>
      <c r="N36" s="101">
        <v>20000</v>
      </c>
    </row>
    <row r="37" spans="2:19">
      <c r="B37" s="30" t="s">
        <v>14</v>
      </c>
      <c r="D37" s="12"/>
      <c r="F37" s="40">
        <f>SUM(F27:F36)</f>
        <v>6400</v>
      </c>
      <c r="G37" s="38">
        <f>SUM(G27:G36)</f>
        <v>0</v>
      </c>
      <c r="H37" s="28"/>
    </row>
    <row r="38" spans="2:19">
      <c r="B38" s="30" t="s">
        <v>15</v>
      </c>
      <c r="D38" s="12"/>
      <c r="F38" s="38"/>
      <c r="G38" s="38"/>
      <c r="H38" s="28"/>
    </row>
    <row r="39" spans="2:19">
      <c r="B39" s="30" t="s">
        <v>16</v>
      </c>
      <c r="D39" s="12"/>
      <c r="F39" s="38"/>
      <c r="G39" s="38"/>
      <c r="H39" s="28"/>
    </row>
    <row r="40" spans="2:19">
      <c r="B40" s="7" t="s">
        <v>17</v>
      </c>
      <c r="D40" s="12">
        <v>34</v>
      </c>
      <c r="F40" s="38">
        <v>500</v>
      </c>
      <c r="G40" s="38"/>
      <c r="H40" s="28"/>
    </row>
    <row r="41" spans="2:19">
      <c r="B41" s="7" t="s">
        <v>18</v>
      </c>
      <c r="D41" s="12">
        <v>35</v>
      </c>
      <c r="F41" s="38">
        <v>2500</v>
      </c>
      <c r="G41" s="38"/>
      <c r="H41" s="28"/>
    </row>
    <row r="42" spans="2:19">
      <c r="B42" s="7" t="s">
        <v>19</v>
      </c>
      <c r="D42" s="12">
        <v>36</v>
      </c>
      <c r="F42" s="39">
        <v>0</v>
      </c>
      <c r="G42" s="38"/>
      <c r="H42" s="28"/>
    </row>
    <row r="43" spans="2:19">
      <c r="B43" s="27" t="s">
        <v>20</v>
      </c>
      <c r="F43" s="40">
        <f>SUM(F40:F42)</f>
        <v>3000</v>
      </c>
      <c r="G43" s="38">
        <f>SUM(G40:G42)</f>
        <v>0</v>
      </c>
      <c r="H43" s="28"/>
    </row>
    <row r="44" spans="2:19">
      <c r="B44" s="30" t="s">
        <v>21</v>
      </c>
      <c r="F44" s="38"/>
      <c r="G44" s="38"/>
      <c r="H44" s="28"/>
    </row>
    <row r="45" spans="2:19">
      <c r="B45" s="7" t="s">
        <v>22</v>
      </c>
      <c r="D45" s="12">
        <v>34</v>
      </c>
      <c r="F45" s="38">
        <v>1600</v>
      </c>
      <c r="G45" s="38"/>
      <c r="H45" s="28"/>
    </row>
    <row r="46" spans="2:19">
      <c r="B46" s="7" t="s">
        <v>23</v>
      </c>
      <c r="D46" s="12">
        <v>37</v>
      </c>
      <c r="F46" s="38">
        <v>250</v>
      </c>
      <c r="G46" s="38"/>
      <c r="H46" s="28"/>
    </row>
    <row r="47" spans="2:19">
      <c r="B47" s="7" t="s">
        <v>24</v>
      </c>
      <c r="D47" s="12">
        <v>38</v>
      </c>
      <c r="F47" s="38">
        <v>150</v>
      </c>
      <c r="G47" s="38"/>
      <c r="H47" s="28"/>
    </row>
    <row r="48" spans="2:19">
      <c r="B48" s="7" t="s">
        <v>25</v>
      </c>
      <c r="D48" s="12">
        <v>35</v>
      </c>
      <c r="F48" s="38">
        <v>200</v>
      </c>
      <c r="G48" s="38"/>
      <c r="H48" s="28"/>
    </row>
    <row r="49" spans="1:9">
      <c r="B49" s="7" t="s">
        <v>26</v>
      </c>
      <c r="D49" s="12">
        <v>39</v>
      </c>
      <c r="F49" s="38">
        <v>0</v>
      </c>
      <c r="G49" s="38"/>
      <c r="H49" s="28"/>
    </row>
    <row r="50" spans="1:9">
      <c r="B50" s="7" t="s">
        <v>27</v>
      </c>
      <c r="D50" s="12">
        <v>40</v>
      </c>
      <c r="F50" s="39">
        <v>700</v>
      </c>
      <c r="G50" s="38"/>
      <c r="H50" s="28"/>
    </row>
    <row r="51" spans="1:9">
      <c r="F51" s="38">
        <f>SUM(F45:F50)</f>
        <v>2900</v>
      </c>
      <c r="G51" s="38">
        <f>SUM(G45:G50)</f>
        <v>0</v>
      </c>
      <c r="H51" s="28"/>
    </row>
    <row r="52" spans="1:9">
      <c r="B52" s="7" t="s">
        <v>28</v>
      </c>
      <c r="D52" s="12">
        <v>26</v>
      </c>
      <c r="F52" s="39">
        <v>200</v>
      </c>
      <c r="G52" s="38"/>
      <c r="H52" s="28"/>
    </row>
    <row r="53" spans="1:9">
      <c r="B53" s="27" t="s">
        <v>29</v>
      </c>
      <c r="F53" s="39">
        <f>F52+F51</f>
        <v>3100</v>
      </c>
      <c r="G53" s="38">
        <f>SUM(G51:G52)</f>
        <v>0</v>
      </c>
      <c r="H53" s="28"/>
    </row>
    <row r="54" spans="1:9">
      <c r="B54" s="27" t="s">
        <v>30</v>
      </c>
      <c r="F54" s="39">
        <f>F53+F43</f>
        <v>6100</v>
      </c>
      <c r="G54" s="38">
        <f>G53+G43</f>
        <v>0</v>
      </c>
      <c r="H54" s="28"/>
    </row>
    <row r="55" spans="1:9" ht="19.2" thickBot="1">
      <c r="A55" s="31" t="s">
        <v>31</v>
      </c>
      <c r="B55" s="27" t="s">
        <v>32</v>
      </c>
      <c r="F55" s="41">
        <f>F54+F37</f>
        <v>12500</v>
      </c>
    </row>
    <row r="56" spans="1:9" ht="19.2" thickTop="1"/>
    <row r="58" spans="1:9">
      <c r="A58" s="107" t="s">
        <v>53</v>
      </c>
      <c r="B58" s="107"/>
      <c r="C58" s="107"/>
      <c r="D58" s="107"/>
      <c r="E58" s="107"/>
      <c r="F58" s="107"/>
      <c r="G58" s="107"/>
      <c r="H58" s="107"/>
      <c r="I58" s="107"/>
    </row>
    <row r="62" spans="1:9" ht="19.5" customHeight="1">
      <c r="A62" s="106" t="s">
        <v>54</v>
      </c>
      <c r="B62" s="106"/>
      <c r="C62" s="106"/>
      <c r="D62" s="106"/>
      <c r="E62" s="106"/>
      <c r="F62" s="106"/>
      <c r="G62" s="106"/>
      <c r="H62" s="106"/>
      <c r="I62" s="106"/>
    </row>
    <row r="63" spans="1:9" ht="18" customHeight="1">
      <c r="A63" s="106"/>
      <c r="B63" s="106"/>
      <c r="C63" s="106"/>
      <c r="D63" s="106"/>
      <c r="E63" s="106"/>
      <c r="F63" s="106"/>
      <c r="G63" s="106"/>
      <c r="H63" s="106"/>
      <c r="I63" s="106"/>
    </row>
    <row r="64" spans="1:9" ht="19.5" customHeight="1">
      <c r="A64" s="106"/>
      <c r="B64" s="106"/>
      <c r="C64" s="106"/>
      <c r="D64" s="106"/>
      <c r="E64" s="106"/>
      <c r="F64" s="106"/>
      <c r="G64" s="106"/>
      <c r="H64" s="106"/>
      <c r="I64" s="106"/>
    </row>
  </sheetData>
  <mergeCells count="9">
    <mergeCell ref="K2:Q2"/>
    <mergeCell ref="K1:Q1"/>
    <mergeCell ref="K3:Q3"/>
    <mergeCell ref="K29:Q29"/>
    <mergeCell ref="A62:I64"/>
    <mergeCell ref="A1:I1"/>
    <mergeCell ref="A2:I2"/>
    <mergeCell ref="A3:I3"/>
    <mergeCell ref="A58:I58"/>
  </mergeCells>
  <conditionalFormatting sqref="H27 H32 H8:H13 H15:H21 P27:R27">
    <cfRule type="cellIs" dxfId="2" priority="6" stopIfTrue="1" operator="lessThan">
      <formula>0</formula>
    </cfRule>
  </conditionalFormatting>
  <conditionalFormatting sqref="F27:G27 F14 G8:G12 F13:G13 F32:G32 F15:G21">
    <cfRule type="cellIs" dxfId="1" priority="4" stopIfTrue="1" operator="lessThan">
      <formula>0</formula>
    </cfRule>
  </conditionalFormatting>
  <conditionalFormatting sqref="P11:P13 P14:Q15 Q12:Q13 P16 Q9:Q10 P17:Q26 R9:R26">
    <cfRule type="cellIs" dxfId="0" priority="2" stopIfTrue="1" operator="lessThan">
      <formula>0</formula>
    </cfRule>
  </conditionalFormatting>
  <pageMargins left="0.7" right="0.7" top="0.75" bottom="0.75" header="0.3" footer="0.3"/>
  <pageSetup orientation="portrait" r:id="rId1"/>
  <ignoredErrors>
    <ignoredError sqref="G23 G5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
  <sheetViews>
    <sheetView rightToLeft="1" tabSelected="1" topLeftCell="A7" workbookViewId="0">
      <selection activeCell="C26" sqref="C26"/>
    </sheetView>
  </sheetViews>
  <sheetFormatPr defaultRowHeight="15"/>
  <cols>
    <col min="1" max="1" width="47.09765625" style="91" bestFit="1" customWidth="1"/>
    <col min="2" max="2" width="13.796875" style="98" customWidth="1"/>
    <col min="3" max="3" width="86" style="71" customWidth="1"/>
    <col min="4" max="8" width="8.796875" style="71"/>
    <col min="9" max="9" width="10.69921875" style="80" bestFit="1" customWidth="1"/>
    <col min="10" max="10" width="8.796875" style="74"/>
    <col min="11" max="11" width="9.8984375" style="74" bestFit="1" customWidth="1"/>
    <col min="12" max="12" width="12" style="74" customWidth="1"/>
    <col min="13" max="251" width="8.796875" style="74"/>
    <col min="252" max="252" width="2.09765625" style="74" customWidth="1"/>
    <col min="253" max="253" width="36.09765625" style="74" customWidth="1"/>
    <col min="254" max="254" width="1.09765625" style="74" customWidth="1"/>
    <col min="255" max="255" width="5.796875" style="74" customWidth="1"/>
    <col min="256" max="256" width="2.09765625" style="74" customWidth="1"/>
    <col min="257" max="257" width="14" style="74" customWidth="1"/>
    <col min="258" max="258" width="1.796875" style="74" customWidth="1"/>
    <col min="259" max="259" width="14" style="74" customWidth="1"/>
    <col min="260" max="260" width="10.296875" style="74" customWidth="1"/>
    <col min="261" max="261" width="14.69921875" style="74" customWidth="1"/>
    <col min="262" max="262" width="0.796875" style="74" customWidth="1"/>
    <col min="263" max="263" width="6.8984375" style="74" customWidth="1"/>
    <col min="264" max="264" width="11.296875" style="74" customWidth="1"/>
    <col min="265" max="265" width="10.69921875" style="74" bestFit="1" customWidth="1"/>
    <col min="266" max="266" width="8.796875" style="74"/>
    <col min="267" max="267" width="9.8984375" style="74" bestFit="1" customWidth="1"/>
    <col min="268" max="268" width="15.8984375" style="74" bestFit="1" customWidth="1"/>
    <col min="269" max="507" width="8.796875" style="74"/>
    <col min="508" max="508" width="2.09765625" style="74" customWidth="1"/>
    <col min="509" max="509" width="36.09765625" style="74" customWidth="1"/>
    <col min="510" max="510" width="1.09765625" style="74" customWidth="1"/>
    <col min="511" max="511" width="5.796875" style="74" customWidth="1"/>
    <col min="512" max="512" width="2.09765625" style="74" customWidth="1"/>
    <col min="513" max="513" width="14" style="74" customWidth="1"/>
    <col min="514" max="514" width="1.796875" style="74" customWidth="1"/>
    <col min="515" max="515" width="14" style="74" customWidth="1"/>
    <col min="516" max="516" width="10.296875" style="74" customWidth="1"/>
    <col min="517" max="517" width="14.69921875" style="74" customWidth="1"/>
    <col min="518" max="518" width="0.796875" style="74" customWidth="1"/>
    <col min="519" max="519" width="6.8984375" style="74" customWidth="1"/>
    <col min="520" max="520" width="11.296875" style="74" customWidth="1"/>
    <col min="521" max="521" width="10.69921875" style="74" bestFit="1" customWidth="1"/>
    <col min="522" max="522" width="8.796875" style="74"/>
    <col min="523" max="523" width="9.8984375" style="74" bestFit="1" customWidth="1"/>
    <col min="524" max="524" width="15.8984375" style="74" bestFit="1" customWidth="1"/>
    <col min="525" max="763" width="8.796875" style="74"/>
    <col min="764" max="764" width="2.09765625" style="74" customWidth="1"/>
    <col min="765" max="765" width="36.09765625" style="74" customWidth="1"/>
    <col min="766" max="766" width="1.09765625" style="74" customWidth="1"/>
    <col min="767" max="767" width="5.796875" style="74" customWidth="1"/>
    <col min="768" max="768" width="2.09765625" style="74" customWidth="1"/>
    <col min="769" max="769" width="14" style="74" customWidth="1"/>
    <col min="770" max="770" width="1.796875" style="74" customWidth="1"/>
    <col min="771" max="771" width="14" style="74" customWidth="1"/>
    <col min="772" max="772" width="10.296875" style="74" customWidth="1"/>
    <col min="773" max="773" width="14.69921875" style="74" customWidth="1"/>
    <col min="774" max="774" width="0.796875" style="74" customWidth="1"/>
    <col min="775" max="775" width="6.8984375" style="74" customWidth="1"/>
    <col min="776" max="776" width="11.296875" style="74" customWidth="1"/>
    <col min="777" max="777" width="10.69921875" style="74" bestFit="1" customWidth="1"/>
    <col min="778" max="778" width="8.796875" style="74"/>
    <col min="779" max="779" width="9.8984375" style="74" bestFit="1" customWidth="1"/>
    <col min="780" max="780" width="15.8984375" style="74" bestFit="1" customWidth="1"/>
    <col min="781" max="1019" width="8.796875" style="74"/>
    <col min="1020" max="1020" width="2.09765625" style="74" customWidth="1"/>
    <col min="1021" max="1021" width="36.09765625" style="74" customWidth="1"/>
    <col min="1022" max="1022" width="1.09765625" style="74" customWidth="1"/>
    <col min="1023" max="1023" width="5.796875" style="74" customWidth="1"/>
    <col min="1024" max="1024" width="2.09765625" style="74" customWidth="1"/>
    <col min="1025" max="1025" width="14" style="74" customWidth="1"/>
    <col min="1026" max="1026" width="1.796875" style="74" customWidth="1"/>
    <col min="1027" max="1027" width="14" style="74" customWidth="1"/>
    <col min="1028" max="1028" width="10.296875" style="74" customWidth="1"/>
    <col min="1029" max="1029" width="14.69921875" style="74" customWidth="1"/>
    <col min="1030" max="1030" width="0.796875" style="74" customWidth="1"/>
    <col min="1031" max="1031" width="6.8984375" style="74" customWidth="1"/>
    <col min="1032" max="1032" width="11.296875" style="74" customWidth="1"/>
    <col min="1033" max="1033" width="10.69921875" style="74" bestFit="1" customWidth="1"/>
    <col min="1034" max="1034" width="8.796875" style="74"/>
    <col min="1035" max="1035" width="9.8984375" style="74" bestFit="1" customWidth="1"/>
    <col min="1036" max="1036" width="15.8984375" style="74" bestFit="1" customWidth="1"/>
    <col min="1037" max="1275" width="8.796875" style="74"/>
    <col min="1276" max="1276" width="2.09765625" style="74" customWidth="1"/>
    <col min="1277" max="1277" width="36.09765625" style="74" customWidth="1"/>
    <col min="1278" max="1278" width="1.09765625" style="74" customWidth="1"/>
    <col min="1279" max="1279" width="5.796875" style="74" customWidth="1"/>
    <col min="1280" max="1280" width="2.09765625" style="74" customWidth="1"/>
    <col min="1281" max="1281" width="14" style="74" customWidth="1"/>
    <col min="1282" max="1282" width="1.796875" style="74" customWidth="1"/>
    <col min="1283" max="1283" width="14" style="74" customWidth="1"/>
    <col min="1284" max="1284" width="10.296875" style="74" customWidth="1"/>
    <col min="1285" max="1285" width="14.69921875" style="74" customWidth="1"/>
    <col min="1286" max="1286" width="0.796875" style="74" customWidth="1"/>
    <col min="1287" max="1287" width="6.8984375" style="74" customWidth="1"/>
    <col min="1288" max="1288" width="11.296875" style="74" customWidth="1"/>
    <col min="1289" max="1289" width="10.69921875" style="74" bestFit="1" customWidth="1"/>
    <col min="1290" max="1290" width="8.796875" style="74"/>
    <col min="1291" max="1291" width="9.8984375" style="74" bestFit="1" customWidth="1"/>
    <col min="1292" max="1292" width="15.8984375" style="74" bestFit="1" customWidth="1"/>
    <col min="1293" max="1531" width="8.796875" style="74"/>
    <col min="1532" max="1532" width="2.09765625" style="74" customWidth="1"/>
    <col min="1533" max="1533" width="36.09765625" style="74" customWidth="1"/>
    <col min="1534" max="1534" width="1.09765625" style="74" customWidth="1"/>
    <col min="1535" max="1535" width="5.796875" style="74" customWidth="1"/>
    <col min="1536" max="1536" width="2.09765625" style="74" customWidth="1"/>
    <col min="1537" max="1537" width="14" style="74" customWidth="1"/>
    <col min="1538" max="1538" width="1.796875" style="74" customWidth="1"/>
    <col min="1539" max="1539" width="14" style="74" customWidth="1"/>
    <col min="1540" max="1540" width="10.296875" style="74" customWidth="1"/>
    <col min="1541" max="1541" width="14.69921875" style="74" customWidth="1"/>
    <col min="1542" max="1542" width="0.796875" style="74" customWidth="1"/>
    <col min="1543" max="1543" width="6.8984375" style="74" customWidth="1"/>
    <col min="1544" max="1544" width="11.296875" style="74" customWidth="1"/>
    <col min="1545" max="1545" width="10.69921875" style="74" bestFit="1" customWidth="1"/>
    <col min="1546" max="1546" width="8.796875" style="74"/>
    <col min="1547" max="1547" width="9.8984375" style="74" bestFit="1" customWidth="1"/>
    <col min="1548" max="1548" width="15.8984375" style="74" bestFit="1" customWidth="1"/>
    <col min="1549" max="1787" width="8.796875" style="74"/>
    <col min="1788" max="1788" width="2.09765625" style="74" customWidth="1"/>
    <col min="1789" max="1789" width="36.09765625" style="74" customWidth="1"/>
    <col min="1790" max="1790" width="1.09765625" style="74" customWidth="1"/>
    <col min="1791" max="1791" width="5.796875" style="74" customWidth="1"/>
    <col min="1792" max="1792" width="2.09765625" style="74" customWidth="1"/>
    <col min="1793" max="1793" width="14" style="74" customWidth="1"/>
    <col min="1794" max="1794" width="1.796875" style="74" customWidth="1"/>
    <col min="1795" max="1795" width="14" style="74" customWidth="1"/>
    <col min="1796" max="1796" width="10.296875" style="74" customWidth="1"/>
    <col min="1797" max="1797" width="14.69921875" style="74" customWidth="1"/>
    <col min="1798" max="1798" width="0.796875" style="74" customWidth="1"/>
    <col min="1799" max="1799" width="6.8984375" style="74" customWidth="1"/>
    <col min="1800" max="1800" width="11.296875" style="74" customWidth="1"/>
    <col min="1801" max="1801" width="10.69921875" style="74" bestFit="1" customWidth="1"/>
    <col min="1802" max="1802" width="8.796875" style="74"/>
    <col min="1803" max="1803" width="9.8984375" style="74" bestFit="1" customWidth="1"/>
    <col min="1804" max="1804" width="15.8984375" style="74" bestFit="1" customWidth="1"/>
    <col min="1805" max="2043" width="8.796875" style="74"/>
    <col min="2044" max="2044" width="2.09765625" style="74" customWidth="1"/>
    <col min="2045" max="2045" width="36.09765625" style="74" customWidth="1"/>
    <col min="2046" max="2046" width="1.09765625" style="74" customWidth="1"/>
    <col min="2047" max="2047" width="5.796875" style="74" customWidth="1"/>
    <col min="2048" max="2048" width="2.09765625" style="74" customWidth="1"/>
    <col min="2049" max="2049" width="14" style="74" customWidth="1"/>
    <col min="2050" max="2050" width="1.796875" style="74" customWidth="1"/>
    <col min="2051" max="2051" width="14" style="74" customWidth="1"/>
    <col min="2052" max="2052" width="10.296875" style="74" customWidth="1"/>
    <col min="2053" max="2053" width="14.69921875" style="74" customWidth="1"/>
    <col min="2054" max="2054" width="0.796875" style="74" customWidth="1"/>
    <col min="2055" max="2055" width="6.8984375" style="74" customWidth="1"/>
    <col min="2056" max="2056" width="11.296875" style="74" customWidth="1"/>
    <col min="2057" max="2057" width="10.69921875" style="74" bestFit="1" customWidth="1"/>
    <col min="2058" max="2058" width="8.796875" style="74"/>
    <col min="2059" max="2059" width="9.8984375" style="74" bestFit="1" customWidth="1"/>
    <col min="2060" max="2060" width="15.8984375" style="74" bestFit="1" customWidth="1"/>
    <col min="2061" max="2299" width="8.796875" style="74"/>
    <col min="2300" max="2300" width="2.09765625" style="74" customWidth="1"/>
    <col min="2301" max="2301" width="36.09765625" style="74" customWidth="1"/>
    <col min="2302" max="2302" width="1.09765625" style="74" customWidth="1"/>
    <col min="2303" max="2303" width="5.796875" style="74" customWidth="1"/>
    <col min="2304" max="2304" width="2.09765625" style="74" customWidth="1"/>
    <col min="2305" max="2305" width="14" style="74" customWidth="1"/>
    <col min="2306" max="2306" width="1.796875" style="74" customWidth="1"/>
    <col min="2307" max="2307" width="14" style="74" customWidth="1"/>
    <col min="2308" max="2308" width="10.296875" style="74" customWidth="1"/>
    <col min="2309" max="2309" width="14.69921875" style="74" customWidth="1"/>
    <col min="2310" max="2310" width="0.796875" style="74" customWidth="1"/>
    <col min="2311" max="2311" width="6.8984375" style="74" customWidth="1"/>
    <col min="2312" max="2312" width="11.296875" style="74" customWidth="1"/>
    <col min="2313" max="2313" width="10.69921875" style="74" bestFit="1" customWidth="1"/>
    <col min="2314" max="2314" width="8.796875" style="74"/>
    <col min="2315" max="2315" width="9.8984375" style="74" bestFit="1" customWidth="1"/>
    <col min="2316" max="2316" width="15.8984375" style="74" bestFit="1" customWidth="1"/>
    <col min="2317" max="2555" width="8.796875" style="74"/>
    <col min="2556" max="2556" width="2.09765625" style="74" customWidth="1"/>
    <col min="2557" max="2557" width="36.09765625" style="74" customWidth="1"/>
    <col min="2558" max="2558" width="1.09765625" style="74" customWidth="1"/>
    <col min="2559" max="2559" width="5.796875" style="74" customWidth="1"/>
    <col min="2560" max="2560" width="2.09765625" style="74" customWidth="1"/>
    <col min="2561" max="2561" width="14" style="74" customWidth="1"/>
    <col min="2562" max="2562" width="1.796875" style="74" customWidth="1"/>
    <col min="2563" max="2563" width="14" style="74" customWidth="1"/>
    <col min="2564" max="2564" width="10.296875" style="74" customWidth="1"/>
    <col min="2565" max="2565" width="14.69921875" style="74" customWidth="1"/>
    <col min="2566" max="2566" width="0.796875" style="74" customWidth="1"/>
    <col min="2567" max="2567" width="6.8984375" style="74" customWidth="1"/>
    <col min="2568" max="2568" width="11.296875" style="74" customWidth="1"/>
    <col min="2569" max="2569" width="10.69921875" style="74" bestFit="1" customWidth="1"/>
    <col min="2570" max="2570" width="8.796875" style="74"/>
    <col min="2571" max="2571" width="9.8984375" style="74" bestFit="1" customWidth="1"/>
    <col min="2572" max="2572" width="15.8984375" style="74" bestFit="1" customWidth="1"/>
    <col min="2573" max="2811" width="8.796875" style="74"/>
    <col min="2812" max="2812" width="2.09765625" style="74" customWidth="1"/>
    <col min="2813" max="2813" width="36.09765625" style="74" customWidth="1"/>
    <col min="2814" max="2814" width="1.09765625" style="74" customWidth="1"/>
    <col min="2815" max="2815" width="5.796875" style="74" customWidth="1"/>
    <col min="2816" max="2816" width="2.09765625" style="74" customWidth="1"/>
    <col min="2817" max="2817" width="14" style="74" customWidth="1"/>
    <col min="2818" max="2818" width="1.796875" style="74" customWidth="1"/>
    <col min="2819" max="2819" width="14" style="74" customWidth="1"/>
    <col min="2820" max="2820" width="10.296875" style="74" customWidth="1"/>
    <col min="2821" max="2821" width="14.69921875" style="74" customWidth="1"/>
    <col min="2822" max="2822" width="0.796875" style="74" customWidth="1"/>
    <col min="2823" max="2823" width="6.8984375" style="74" customWidth="1"/>
    <col min="2824" max="2824" width="11.296875" style="74" customWidth="1"/>
    <col min="2825" max="2825" width="10.69921875" style="74" bestFit="1" customWidth="1"/>
    <col min="2826" max="2826" width="8.796875" style="74"/>
    <col min="2827" max="2827" width="9.8984375" style="74" bestFit="1" customWidth="1"/>
    <col min="2828" max="2828" width="15.8984375" style="74" bestFit="1" customWidth="1"/>
    <col min="2829" max="3067" width="8.796875" style="74"/>
    <col min="3068" max="3068" width="2.09765625" style="74" customWidth="1"/>
    <col min="3069" max="3069" width="36.09765625" style="74" customWidth="1"/>
    <col min="3070" max="3070" width="1.09765625" style="74" customWidth="1"/>
    <col min="3071" max="3071" width="5.796875" style="74" customWidth="1"/>
    <col min="3072" max="3072" width="2.09765625" style="74" customWidth="1"/>
    <col min="3073" max="3073" width="14" style="74" customWidth="1"/>
    <col min="3074" max="3074" width="1.796875" style="74" customWidth="1"/>
    <col min="3075" max="3075" width="14" style="74" customWidth="1"/>
    <col min="3076" max="3076" width="10.296875" style="74" customWidth="1"/>
    <col min="3077" max="3077" width="14.69921875" style="74" customWidth="1"/>
    <col min="3078" max="3078" width="0.796875" style="74" customWidth="1"/>
    <col min="3079" max="3079" width="6.8984375" style="74" customWidth="1"/>
    <col min="3080" max="3080" width="11.296875" style="74" customWidth="1"/>
    <col min="3081" max="3081" width="10.69921875" style="74" bestFit="1" customWidth="1"/>
    <col min="3082" max="3082" width="8.796875" style="74"/>
    <col min="3083" max="3083" width="9.8984375" style="74" bestFit="1" customWidth="1"/>
    <col min="3084" max="3084" width="15.8984375" style="74" bestFit="1" customWidth="1"/>
    <col min="3085" max="3323" width="8.796875" style="74"/>
    <col min="3324" max="3324" width="2.09765625" style="74" customWidth="1"/>
    <col min="3325" max="3325" width="36.09765625" style="74" customWidth="1"/>
    <col min="3326" max="3326" width="1.09765625" style="74" customWidth="1"/>
    <col min="3327" max="3327" width="5.796875" style="74" customWidth="1"/>
    <col min="3328" max="3328" width="2.09765625" style="74" customWidth="1"/>
    <col min="3329" max="3329" width="14" style="74" customWidth="1"/>
    <col min="3330" max="3330" width="1.796875" style="74" customWidth="1"/>
    <col min="3331" max="3331" width="14" style="74" customWidth="1"/>
    <col min="3332" max="3332" width="10.296875" style="74" customWidth="1"/>
    <col min="3333" max="3333" width="14.69921875" style="74" customWidth="1"/>
    <col min="3334" max="3334" width="0.796875" style="74" customWidth="1"/>
    <col min="3335" max="3335" width="6.8984375" style="74" customWidth="1"/>
    <col min="3336" max="3336" width="11.296875" style="74" customWidth="1"/>
    <col min="3337" max="3337" width="10.69921875" style="74" bestFit="1" customWidth="1"/>
    <col min="3338" max="3338" width="8.796875" style="74"/>
    <col min="3339" max="3339" width="9.8984375" style="74" bestFit="1" customWidth="1"/>
    <col min="3340" max="3340" width="15.8984375" style="74" bestFit="1" customWidth="1"/>
    <col min="3341" max="3579" width="8.796875" style="74"/>
    <col min="3580" max="3580" width="2.09765625" style="74" customWidth="1"/>
    <col min="3581" max="3581" width="36.09765625" style="74" customWidth="1"/>
    <col min="3582" max="3582" width="1.09765625" style="74" customWidth="1"/>
    <col min="3583" max="3583" width="5.796875" style="74" customWidth="1"/>
    <col min="3584" max="3584" width="2.09765625" style="74" customWidth="1"/>
    <col min="3585" max="3585" width="14" style="74" customWidth="1"/>
    <col min="3586" max="3586" width="1.796875" style="74" customWidth="1"/>
    <col min="3587" max="3587" width="14" style="74" customWidth="1"/>
    <col min="3588" max="3588" width="10.296875" style="74" customWidth="1"/>
    <col min="3589" max="3589" width="14.69921875" style="74" customWidth="1"/>
    <col min="3590" max="3590" width="0.796875" style="74" customWidth="1"/>
    <col min="3591" max="3591" width="6.8984375" style="74" customWidth="1"/>
    <col min="3592" max="3592" width="11.296875" style="74" customWidth="1"/>
    <col min="3593" max="3593" width="10.69921875" style="74" bestFit="1" customWidth="1"/>
    <col min="3594" max="3594" width="8.796875" style="74"/>
    <col min="3595" max="3595" width="9.8984375" style="74" bestFit="1" customWidth="1"/>
    <col min="3596" max="3596" width="15.8984375" style="74" bestFit="1" customWidth="1"/>
    <col min="3597" max="3835" width="8.796875" style="74"/>
    <col min="3836" max="3836" width="2.09765625" style="74" customWidth="1"/>
    <col min="3837" max="3837" width="36.09765625" style="74" customWidth="1"/>
    <col min="3838" max="3838" width="1.09765625" style="74" customWidth="1"/>
    <col min="3839" max="3839" width="5.796875" style="74" customWidth="1"/>
    <col min="3840" max="3840" width="2.09765625" style="74" customWidth="1"/>
    <col min="3841" max="3841" width="14" style="74" customWidth="1"/>
    <col min="3842" max="3842" width="1.796875" style="74" customWidth="1"/>
    <col min="3843" max="3843" width="14" style="74" customWidth="1"/>
    <col min="3844" max="3844" width="10.296875" style="74" customWidth="1"/>
    <col min="3845" max="3845" width="14.69921875" style="74" customWidth="1"/>
    <col min="3846" max="3846" width="0.796875" style="74" customWidth="1"/>
    <col min="3847" max="3847" width="6.8984375" style="74" customWidth="1"/>
    <col min="3848" max="3848" width="11.296875" style="74" customWidth="1"/>
    <col min="3849" max="3849" width="10.69921875" style="74" bestFit="1" customWidth="1"/>
    <col min="3850" max="3850" width="8.796875" style="74"/>
    <col min="3851" max="3851" width="9.8984375" style="74" bestFit="1" customWidth="1"/>
    <col min="3852" max="3852" width="15.8984375" style="74" bestFit="1" customWidth="1"/>
    <col min="3853" max="4091" width="8.796875" style="74"/>
    <col min="4092" max="4092" width="2.09765625" style="74" customWidth="1"/>
    <col min="4093" max="4093" width="36.09765625" style="74" customWidth="1"/>
    <col min="4094" max="4094" width="1.09765625" style="74" customWidth="1"/>
    <col min="4095" max="4095" width="5.796875" style="74" customWidth="1"/>
    <col min="4096" max="4096" width="2.09765625" style="74" customWidth="1"/>
    <col min="4097" max="4097" width="14" style="74" customWidth="1"/>
    <col min="4098" max="4098" width="1.796875" style="74" customWidth="1"/>
    <col min="4099" max="4099" width="14" style="74" customWidth="1"/>
    <col min="4100" max="4100" width="10.296875" style="74" customWidth="1"/>
    <col min="4101" max="4101" width="14.69921875" style="74" customWidth="1"/>
    <col min="4102" max="4102" width="0.796875" style="74" customWidth="1"/>
    <col min="4103" max="4103" width="6.8984375" style="74" customWidth="1"/>
    <col min="4104" max="4104" width="11.296875" style="74" customWidth="1"/>
    <col min="4105" max="4105" width="10.69921875" style="74" bestFit="1" customWidth="1"/>
    <col min="4106" max="4106" width="8.796875" style="74"/>
    <col min="4107" max="4107" width="9.8984375" style="74" bestFit="1" customWidth="1"/>
    <col min="4108" max="4108" width="15.8984375" style="74" bestFit="1" customWidth="1"/>
    <col min="4109" max="4347" width="8.796875" style="74"/>
    <col min="4348" max="4348" width="2.09765625" style="74" customWidth="1"/>
    <col min="4349" max="4349" width="36.09765625" style="74" customWidth="1"/>
    <col min="4350" max="4350" width="1.09765625" style="74" customWidth="1"/>
    <col min="4351" max="4351" width="5.796875" style="74" customWidth="1"/>
    <col min="4352" max="4352" width="2.09765625" style="74" customWidth="1"/>
    <col min="4353" max="4353" width="14" style="74" customWidth="1"/>
    <col min="4354" max="4354" width="1.796875" style="74" customWidth="1"/>
    <col min="4355" max="4355" width="14" style="74" customWidth="1"/>
    <col min="4356" max="4356" width="10.296875" style="74" customWidth="1"/>
    <col min="4357" max="4357" width="14.69921875" style="74" customWidth="1"/>
    <col min="4358" max="4358" width="0.796875" style="74" customWidth="1"/>
    <col min="4359" max="4359" width="6.8984375" style="74" customWidth="1"/>
    <col min="4360" max="4360" width="11.296875" style="74" customWidth="1"/>
    <col min="4361" max="4361" width="10.69921875" style="74" bestFit="1" customWidth="1"/>
    <col min="4362" max="4362" width="8.796875" style="74"/>
    <col min="4363" max="4363" width="9.8984375" style="74" bestFit="1" customWidth="1"/>
    <col min="4364" max="4364" width="15.8984375" style="74" bestFit="1" customWidth="1"/>
    <col min="4365" max="4603" width="8.796875" style="74"/>
    <col min="4604" max="4604" width="2.09765625" style="74" customWidth="1"/>
    <col min="4605" max="4605" width="36.09765625" style="74" customWidth="1"/>
    <col min="4606" max="4606" width="1.09765625" style="74" customWidth="1"/>
    <col min="4607" max="4607" width="5.796875" style="74" customWidth="1"/>
    <col min="4608" max="4608" width="2.09765625" style="74" customWidth="1"/>
    <col min="4609" max="4609" width="14" style="74" customWidth="1"/>
    <col min="4610" max="4610" width="1.796875" style="74" customWidth="1"/>
    <col min="4611" max="4611" width="14" style="74" customWidth="1"/>
    <col min="4612" max="4612" width="10.296875" style="74" customWidth="1"/>
    <col min="4613" max="4613" width="14.69921875" style="74" customWidth="1"/>
    <col min="4614" max="4614" width="0.796875" style="74" customWidth="1"/>
    <col min="4615" max="4615" width="6.8984375" style="74" customWidth="1"/>
    <col min="4616" max="4616" width="11.296875" style="74" customWidth="1"/>
    <col min="4617" max="4617" width="10.69921875" style="74" bestFit="1" customWidth="1"/>
    <col min="4618" max="4618" width="8.796875" style="74"/>
    <col min="4619" max="4619" width="9.8984375" style="74" bestFit="1" customWidth="1"/>
    <col min="4620" max="4620" width="15.8984375" style="74" bestFit="1" customWidth="1"/>
    <col min="4621" max="4859" width="8.796875" style="74"/>
    <col min="4860" max="4860" width="2.09765625" style="74" customWidth="1"/>
    <col min="4861" max="4861" width="36.09765625" style="74" customWidth="1"/>
    <col min="4862" max="4862" width="1.09765625" style="74" customWidth="1"/>
    <col min="4863" max="4863" width="5.796875" style="74" customWidth="1"/>
    <col min="4864" max="4864" width="2.09765625" style="74" customWidth="1"/>
    <col min="4865" max="4865" width="14" style="74" customWidth="1"/>
    <col min="4866" max="4866" width="1.796875" style="74" customWidth="1"/>
    <col min="4867" max="4867" width="14" style="74" customWidth="1"/>
    <col min="4868" max="4868" width="10.296875" style="74" customWidth="1"/>
    <col min="4869" max="4869" width="14.69921875" style="74" customWidth="1"/>
    <col min="4870" max="4870" width="0.796875" style="74" customWidth="1"/>
    <col min="4871" max="4871" width="6.8984375" style="74" customWidth="1"/>
    <col min="4872" max="4872" width="11.296875" style="74" customWidth="1"/>
    <col min="4873" max="4873" width="10.69921875" style="74" bestFit="1" customWidth="1"/>
    <col min="4874" max="4874" width="8.796875" style="74"/>
    <col min="4875" max="4875" width="9.8984375" style="74" bestFit="1" customWidth="1"/>
    <col min="4876" max="4876" width="15.8984375" style="74" bestFit="1" customWidth="1"/>
    <col min="4877" max="5115" width="8.796875" style="74"/>
    <col min="5116" max="5116" width="2.09765625" style="74" customWidth="1"/>
    <col min="5117" max="5117" width="36.09765625" style="74" customWidth="1"/>
    <col min="5118" max="5118" width="1.09765625" style="74" customWidth="1"/>
    <col min="5119" max="5119" width="5.796875" style="74" customWidth="1"/>
    <col min="5120" max="5120" width="2.09765625" style="74" customWidth="1"/>
    <col min="5121" max="5121" width="14" style="74" customWidth="1"/>
    <col min="5122" max="5122" width="1.796875" style="74" customWidth="1"/>
    <col min="5123" max="5123" width="14" style="74" customWidth="1"/>
    <col min="5124" max="5124" width="10.296875" style="74" customWidth="1"/>
    <col min="5125" max="5125" width="14.69921875" style="74" customWidth="1"/>
    <col min="5126" max="5126" width="0.796875" style="74" customWidth="1"/>
    <col min="5127" max="5127" width="6.8984375" style="74" customWidth="1"/>
    <col min="5128" max="5128" width="11.296875" style="74" customWidth="1"/>
    <col min="5129" max="5129" width="10.69921875" style="74" bestFit="1" customWidth="1"/>
    <col min="5130" max="5130" width="8.796875" style="74"/>
    <col min="5131" max="5131" width="9.8984375" style="74" bestFit="1" customWidth="1"/>
    <col min="5132" max="5132" width="15.8984375" style="74" bestFit="1" customWidth="1"/>
    <col min="5133" max="5371" width="8.796875" style="74"/>
    <col min="5372" max="5372" width="2.09765625" style="74" customWidth="1"/>
    <col min="5373" max="5373" width="36.09765625" style="74" customWidth="1"/>
    <col min="5374" max="5374" width="1.09765625" style="74" customWidth="1"/>
    <col min="5375" max="5375" width="5.796875" style="74" customWidth="1"/>
    <col min="5376" max="5376" width="2.09765625" style="74" customWidth="1"/>
    <col min="5377" max="5377" width="14" style="74" customWidth="1"/>
    <col min="5378" max="5378" width="1.796875" style="74" customWidth="1"/>
    <col min="5379" max="5379" width="14" style="74" customWidth="1"/>
    <col min="5380" max="5380" width="10.296875" style="74" customWidth="1"/>
    <col min="5381" max="5381" width="14.69921875" style="74" customWidth="1"/>
    <col min="5382" max="5382" width="0.796875" style="74" customWidth="1"/>
    <col min="5383" max="5383" width="6.8984375" style="74" customWidth="1"/>
    <col min="5384" max="5384" width="11.296875" style="74" customWidth="1"/>
    <col min="5385" max="5385" width="10.69921875" style="74" bestFit="1" customWidth="1"/>
    <col min="5386" max="5386" width="8.796875" style="74"/>
    <col min="5387" max="5387" width="9.8984375" style="74" bestFit="1" customWidth="1"/>
    <col min="5388" max="5388" width="15.8984375" style="74" bestFit="1" customWidth="1"/>
    <col min="5389" max="5627" width="8.796875" style="74"/>
    <col min="5628" max="5628" width="2.09765625" style="74" customWidth="1"/>
    <col min="5629" max="5629" width="36.09765625" style="74" customWidth="1"/>
    <col min="5630" max="5630" width="1.09765625" style="74" customWidth="1"/>
    <col min="5631" max="5631" width="5.796875" style="74" customWidth="1"/>
    <col min="5632" max="5632" width="2.09765625" style="74" customWidth="1"/>
    <col min="5633" max="5633" width="14" style="74" customWidth="1"/>
    <col min="5634" max="5634" width="1.796875" style="74" customWidth="1"/>
    <col min="5635" max="5635" width="14" style="74" customWidth="1"/>
    <col min="5636" max="5636" width="10.296875" style="74" customWidth="1"/>
    <col min="5637" max="5637" width="14.69921875" style="74" customWidth="1"/>
    <col min="5638" max="5638" width="0.796875" style="74" customWidth="1"/>
    <col min="5639" max="5639" width="6.8984375" style="74" customWidth="1"/>
    <col min="5640" max="5640" width="11.296875" style="74" customWidth="1"/>
    <col min="5641" max="5641" width="10.69921875" style="74" bestFit="1" customWidth="1"/>
    <col min="5642" max="5642" width="8.796875" style="74"/>
    <col min="5643" max="5643" width="9.8984375" style="74" bestFit="1" customWidth="1"/>
    <col min="5644" max="5644" width="15.8984375" style="74" bestFit="1" customWidth="1"/>
    <col min="5645" max="5883" width="8.796875" style="74"/>
    <col min="5884" max="5884" width="2.09765625" style="74" customWidth="1"/>
    <col min="5885" max="5885" width="36.09765625" style="74" customWidth="1"/>
    <col min="5886" max="5886" width="1.09765625" style="74" customWidth="1"/>
    <col min="5887" max="5887" width="5.796875" style="74" customWidth="1"/>
    <col min="5888" max="5888" width="2.09765625" style="74" customWidth="1"/>
    <col min="5889" max="5889" width="14" style="74" customWidth="1"/>
    <col min="5890" max="5890" width="1.796875" style="74" customWidth="1"/>
    <col min="5891" max="5891" width="14" style="74" customWidth="1"/>
    <col min="5892" max="5892" width="10.296875" style="74" customWidth="1"/>
    <col min="5893" max="5893" width="14.69921875" style="74" customWidth="1"/>
    <col min="5894" max="5894" width="0.796875" style="74" customWidth="1"/>
    <col min="5895" max="5895" width="6.8984375" style="74" customWidth="1"/>
    <col min="5896" max="5896" width="11.296875" style="74" customWidth="1"/>
    <col min="5897" max="5897" width="10.69921875" style="74" bestFit="1" customWidth="1"/>
    <col min="5898" max="5898" width="8.796875" style="74"/>
    <col min="5899" max="5899" width="9.8984375" style="74" bestFit="1" customWidth="1"/>
    <col min="5900" max="5900" width="15.8984375" style="74" bestFit="1" customWidth="1"/>
    <col min="5901" max="6139" width="8.796875" style="74"/>
    <col min="6140" max="6140" width="2.09765625" style="74" customWidth="1"/>
    <col min="6141" max="6141" width="36.09765625" style="74" customWidth="1"/>
    <col min="6142" max="6142" width="1.09765625" style="74" customWidth="1"/>
    <col min="6143" max="6143" width="5.796875" style="74" customWidth="1"/>
    <col min="6144" max="6144" width="2.09765625" style="74" customWidth="1"/>
    <col min="6145" max="6145" width="14" style="74" customWidth="1"/>
    <col min="6146" max="6146" width="1.796875" style="74" customWidth="1"/>
    <col min="6147" max="6147" width="14" style="74" customWidth="1"/>
    <col min="6148" max="6148" width="10.296875" style="74" customWidth="1"/>
    <col min="6149" max="6149" width="14.69921875" style="74" customWidth="1"/>
    <col min="6150" max="6150" width="0.796875" style="74" customWidth="1"/>
    <col min="6151" max="6151" width="6.8984375" style="74" customWidth="1"/>
    <col min="6152" max="6152" width="11.296875" style="74" customWidth="1"/>
    <col min="6153" max="6153" width="10.69921875" style="74" bestFit="1" customWidth="1"/>
    <col min="6154" max="6154" width="8.796875" style="74"/>
    <col min="6155" max="6155" width="9.8984375" style="74" bestFit="1" customWidth="1"/>
    <col min="6156" max="6156" width="15.8984375" style="74" bestFit="1" customWidth="1"/>
    <col min="6157" max="6395" width="8.796875" style="74"/>
    <col min="6396" max="6396" width="2.09765625" style="74" customWidth="1"/>
    <col min="6397" max="6397" width="36.09765625" style="74" customWidth="1"/>
    <col min="6398" max="6398" width="1.09765625" style="74" customWidth="1"/>
    <col min="6399" max="6399" width="5.796875" style="74" customWidth="1"/>
    <col min="6400" max="6400" width="2.09765625" style="74" customWidth="1"/>
    <col min="6401" max="6401" width="14" style="74" customWidth="1"/>
    <col min="6402" max="6402" width="1.796875" style="74" customWidth="1"/>
    <col min="6403" max="6403" width="14" style="74" customWidth="1"/>
    <col min="6404" max="6404" width="10.296875" style="74" customWidth="1"/>
    <col min="6405" max="6405" width="14.69921875" style="74" customWidth="1"/>
    <col min="6406" max="6406" width="0.796875" style="74" customWidth="1"/>
    <col min="6407" max="6407" width="6.8984375" style="74" customWidth="1"/>
    <col min="6408" max="6408" width="11.296875" style="74" customWidth="1"/>
    <col min="6409" max="6409" width="10.69921875" style="74" bestFit="1" customWidth="1"/>
    <col min="6410" max="6410" width="8.796875" style="74"/>
    <col min="6411" max="6411" width="9.8984375" style="74" bestFit="1" customWidth="1"/>
    <col min="6412" max="6412" width="15.8984375" style="74" bestFit="1" customWidth="1"/>
    <col min="6413" max="6651" width="8.796875" style="74"/>
    <col min="6652" max="6652" width="2.09765625" style="74" customWidth="1"/>
    <col min="6653" max="6653" width="36.09765625" style="74" customWidth="1"/>
    <col min="6654" max="6654" width="1.09765625" style="74" customWidth="1"/>
    <col min="6655" max="6655" width="5.796875" style="74" customWidth="1"/>
    <col min="6656" max="6656" width="2.09765625" style="74" customWidth="1"/>
    <col min="6657" max="6657" width="14" style="74" customWidth="1"/>
    <col min="6658" max="6658" width="1.796875" style="74" customWidth="1"/>
    <col min="6659" max="6659" width="14" style="74" customWidth="1"/>
    <col min="6660" max="6660" width="10.296875" style="74" customWidth="1"/>
    <col min="6661" max="6661" width="14.69921875" style="74" customWidth="1"/>
    <col min="6662" max="6662" width="0.796875" style="74" customWidth="1"/>
    <col min="6663" max="6663" width="6.8984375" style="74" customWidth="1"/>
    <col min="6664" max="6664" width="11.296875" style="74" customWidth="1"/>
    <col min="6665" max="6665" width="10.69921875" style="74" bestFit="1" customWidth="1"/>
    <col min="6666" max="6666" width="8.796875" style="74"/>
    <col min="6667" max="6667" width="9.8984375" style="74" bestFit="1" customWidth="1"/>
    <col min="6668" max="6668" width="15.8984375" style="74" bestFit="1" customWidth="1"/>
    <col min="6669" max="6907" width="8.796875" style="74"/>
    <col min="6908" max="6908" width="2.09765625" style="74" customWidth="1"/>
    <col min="6909" max="6909" width="36.09765625" style="74" customWidth="1"/>
    <col min="6910" max="6910" width="1.09765625" style="74" customWidth="1"/>
    <col min="6911" max="6911" width="5.796875" style="74" customWidth="1"/>
    <col min="6912" max="6912" width="2.09765625" style="74" customWidth="1"/>
    <col min="6913" max="6913" width="14" style="74" customWidth="1"/>
    <col min="6914" max="6914" width="1.796875" style="74" customWidth="1"/>
    <col min="6915" max="6915" width="14" style="74" customWidth="1"/>
    <col min="6916" max="6916" width="10.296875" style="74" customWidth="1"/>
    <col min="6917" max="6917" width="14.69921875" style="74" customWidth="1"/>
    <col min="6918" max="6918" width="0.796875" style="74" customWidth="1"/>
    <col min="6919" max="6919" width="6.8984375" style="74" customWidth="1"/>
    <col min="6920" max="6920" width="11.296875" style="74" customWidth="1"/>
    <col min="6921" max="6921" width="10.69921875" style="74" bestFit="1" customWidth="1"/>
    <col min="6922" max="6922" width="8.796875" style="74"/>
    <col min="6923" max="6923" width="9.8984375" style="74" bestFit="1" customWidth="1"/>
    <col min="6924" max="6924" width="15.8984375" style="74" bestFit="1" customWidth="1"/>
    <col min="6925" max="7163" width="8.796875" style="74"/>
    <col min="7164" max="7164" width="2.09765625" style="74" customWidth="1"/>
    <col min="7165" max="7165" width="36.09765625" style="74" customWidth="1"/>
    <col min="7166" max="7166" width="1.09765625" style="74" customWidth="1"/>
    <col min="7167" max="7167" width="5.796875" style="74" customWidth="1"/>
    <col min="7168" max="7168" width="2.09765625" style="74" customWidth="1"/>
    <col min="7169" max="7169" width="14" style="74" customWidth="1"/>
    <col min="7170" max="7170" width="1.796875" style="74" customWidth="1"/>
    <col min="7171" max="7171" width="14" style="74" customWidth="1"/>
    <col min="7172" max="7172" width="10.296875" style="74" customWidth="1"/>
    <col min="7173" max="7173" width="14.69921875" style="74" customWidth="1"/>
    <col min="7174" max="7174" width="0.796875" style="74" customWidth="1"/>
    <col min="7175" max="7175" width="6.8984375" style="74" customWidth="1"/>
    <col min="7176" max="7176" width="11.296875" style="74" customWidth="1"/>
    <col min="7177" max="7177" width="10.69921875" style="74" bestFit="1" customWidth="1"/>
    <col min="7178" max="7178" width="8.796875" style="74"/>
    <col min="7179" max="7179" width="9.8984375" style="74" bestFit="1" customWidth="1"/>
    <col min="7180" max="7180" width="15.8984375" style="74" bestFit="1" customWidth="1"/>
    <col min="7181" max="7419" width="8.796875" style="74"/>
    <col min="7420" max="7420" width="2.09765625" style="74" customWidth="1"/>
    <col min="7421" max="7421" width="36.09765625" style="74" customWidth="1"/>
    <col min="7422" max="7422" width="1.09765625" style="74" customWidth="1"/>
    <col min="7423" max="7423" width="5.796875" style="74" customWidth="1"/>
    <col min="7424" max="7424" width="2.09765625" style="74" customWidth="1"/>
    <col min="7425" max="7425" width="14" style="74" customWidth="1"/>
    <col min="7426" max="7426" width="1.796875" style="74" customWidth="1"/>
    <col min="7427" max="7427" width="14" style="74" customWidth="1"/>
    <col min="7428" max="7428" width="10.296875" style="74" customWidth="1"/>
    <col min="7429" max="7429" width="14.69921875" style="74" customWidth="1"/>
    <col min="7430" max="7430" width="0.796875" style="74" customWidth="1"/>
    <col min="7431" max="7431" width="6.8984375" style="74" customWidth="1"/>
    <col min="7432" max="7432" width="11.296875" style="74" customWidth="1"/>
    <col min="7433" max="7433" width="10.69921875" style="74" bestFit="1" customWidth="1"/>
    <col min="7434" max="7434" width="8.796875" style="74"/>
    <col min="7435" max="7435" width="9.8984375" style="74" bestFit="1" customWidth="1"/>
    <col min="7436" max="7436" width="15.8984375" style="74" bestFit="1" customWidth="1"/>
    <col min="7437" max="7675" width="8.796875" style="74"/>
    <col min="7676" max="7676" width="2.09765625" style="74" customWidth="1"/>
    <col min="7677" max="7677" width="36.09765625" style="74" customWidth="1"/>
    <col min="7678" max="7678" width="1.09765625" style="74" customWidth="1"/>
    <col min="7679" max="7679" width="5.796875" style="74" customWidth="1"/>
    <col min="7680" max="7680" width="2.09765625" style="74" customWidth="1"/>
    <col min="7681" max="7681" width="14" style="74" customWidth="1"/>
    <col min="7682" max="7682" width="1.796875" style="74" customWidth="1"/>
    <col min="7683" max="7683" width="14" style="74" customWidth="1"/>
    <col min="7684" max="7684" width="10.296875" style="74" customWidth="1"/>
    <col min="7685" max="7685" width="14.69921875" style="74" customWidth="1"/>
    <col min="7686" max="7686" width="0.796875" style="74" customWidth="1"/>
    <col min="7687" max="7687" width="6.8984375" style="74" customWidth="1"/>
    <col min="7688" max="7688" width="11.296875" style="74" customWidth="1"/>
    <col min="7689" max="7689" width="10.69921875" style="74" bestFit="1" customWidth="1"/>
    <col min="7690" max="7690" width="8.796875" style="74"/>
    <col min="7691" max="7691" width="9.8984375" style="74" bestFit="1" customWidth="1"/>
    <col min="7692" max="7692" width="15.8984375" style="74" bestFit="1" customWidth="1"/>
    <col min="7693" max="7931" width="8.796875" style="74"/>
    <col min="7932" max="7932" width="2.09765625" style="74" customWidth="1"/>
    <col min="7933" max="7933" width="36.09765625" style="74" customWidth="1"/>
    <col min="7934" max="7934" width="1.09765625" style="74" customWidth="1"/>
    <col min="7935" max="7935" width="5.796875" style="74" customWidth="1"/>
    <col min="7936" max="7936" width="2.09765625" style="74" customWidth="1"/>
    <col min="7937" max="7937" width="14" style="74" customWidth="1"/>
    <col min="7938" max="7938" width="1.796875" style="74" customWidth="1"/>
    <col min="7939" max="7939" width="14" style="74" customWidth="1"/>
    <col min="7940" max="7940" width="10.296875" style="74" customWidth="1"/>
    <col min="7941" max="7941" width="14.69921875" style="74" customWidth="1"/>
    <col min="7942" max="7942" width="0.796875" style="74" customWidth="1"/>
    <col min="7943" max="7943" width="6.8984375" style="74" customWidth="1"/>
    <col min="7944" max="7944" width="11.296875" style="74" customWidth="1"/>
    <col min="7945" max="7945" width="10.69921875" style="74" bestFit="1" customWidth="1"/>
    <col min="7946" max="7946" width="8.796875" style="74"/>
    <col min="7947" max="7947" width="9.8984375" style="74" bestFit="1" customWidth="1"/>
    <col min="7948" max="7948" width="15.8984375" style="74" bestFit="1" customWidth="1"/>
    <col min="7949" max="8187" width="8.796875" style="74"/>
    <col min="8188" max="8188" width="2.09765625" style="74" customWidth="1"/>
    <col min="8189" max="8189" width="36.09765625" style="74" customWidth="1"/>
    <col min="8190" max="8190" width="1.09765625" style="74" customWidth="1"/>
    <col min="8191" max="8191" width="5.796875" style="74" customWidth="1"/>
    <col min="8192" max="8192" width="2.09765625" style="74" customWidth="1"/>
    <col min="8193" max="8193" width="14" style="74" customWidth="1"/>
    <col min="8194" max="8194" width="1.796875" style="74" customWidth="1"/>
    <col min="8195" max="8195" width="14" style="74" customWidth="1"/>
    <col min="8196" max="8196" width="10.296875" style="74" customWidth="1"/>
    <col min="8197" max="8197" width="14.69921875" style="74" customWidth="1"/>
    <col min="8198" max="8198" width="0.796875" style="74" customWidth="1"/>
    <col min="8199" max="8199" width="6.8984375" style="74" customWidth="1"/>
    <col min="8200" max="8200" width="11.296875" style="74" customWidth="1"/>
    <col min="8201" max="8201" width="10.69921875" style="74" bestFit="1" customWidth="1"/>
    <col min="8202" max="8202" width="8.796875" style="74"/>
    <col min="8203" max="8203" width="9.8984375" style="74" bestFit="1" customWidth="1"/>
    <col min="8204" max="8204" width="15.8984375" style="74" bestFit="1" customWidth="1"/>
    <col min="8205" max="8443" width="8.796875" style="74"/>
    <col min="8444" max="8444" width="2.09765625" style="74" customWidth="1"/>
    <col min="8445" max="8445" width="36.09765625" style="74" customWidth="1"/>
    <col min="8446" max="8446" width="1.09765625" style="74" customWidth="1"/>
    <col min="8447" max="8447" width="5.796875" style="74" customWidth="1"/>
    <col min="8448" max="8448" width="2.09765625" style="74" customWidth="1"/>
    <col min="8449" max="8449" width="14" style="74" customWidth="1"/>
    <col min="8450" max="8450" width="1.796875" style="74" customWidth="1"/>
    <col min="8451" max="8451" width="14" style="74" customWidth="1"/>
    <col min="8452" max="8452" width="10.296875" style="74" customWidth="1"/>
    <col min="8453" max="8453" width="14.69921875" style="74" customWidth="1"/>
    <col min="8454" max="8454" width="0.796875" style="74" customWidth="1"/>
    <col min="8455" max="8455" width="6.8984375" style="74" customWidth="1"/>
    <col min="8456" max="8456" width="11.296875" style="74" customWidth="1"/>
    <col min="8457" max="8457" width="10.69921875" style="74" bestFit="1" customWidth="1"/>
    <col min="8458" max="8458" width="8.796875" style="74"/>
    <col min="8459" max="8459" width="9.8984375" style="74" bestFit="1" customWidth="1"/>
    <col min="8460" max="8460" width="15.8984375" style="74" bestFit="1" customWidth="1"/>
    <col min="8461" max="8699" width="8.796875" style="74"/>
    <col min="8700" max="8700" width="2.09765625" style="74" customWidth="1"/>
    <col min="8701" max="8701" width="36.09765625" style="74" customWidth="1"/>
    <col min="8702" max="8702" width="1.09765625" style="74" customWidth="1"/>
    <col min="8703" max="8703" width="5.796875" style="74" customWidth="1"/>
    <col min="8704" max="8704" width="2.09765625" style="74" customWidth="1"/>
    <col min="8705" max="8705" width="14" style="74" customWidth="1"/>
    <col min="8706" max="8706" width="1.796875" style="74" customWidth="1"/>
    <col min="8707" max="8707" width="14" style="74" customWidth="1"/>
    <col min="8708" max="8708" width="10.296875" style="74" customWidth="1"/>
    <col min="8709" max="8709" width="14.69921875" style="74" customWidth="1"/>
    <col min="8710" max="8710" width="0.796875" style="74" customWidth="1"/>
    <col min="8711" max="8711" width="6.8984375" style="74" customWidth="1"/>
    <col min="8712" max="8712" width="11.296875" style="74" customWidth="1"/>
    <col min="8713" max="8713" width="10.69921875" style="74" bestFit="1" customWidth="1"/>
    <col min="8714" max="8714" width="8.796875" style="74"/>
    <col min="8715" max="8715" width="9.8984375" style="74" bestFit="1" customWidth="1"/>
    <col min="8716" max="8716" width="15.8984375" style="74" bestFit="1" customWidth="1"/>
    <col min="8717" max="8955" width="8.796875" style="74"/>
    <col min="8956" max="8956" width="2.09765625" style="74" customWidth="1"/>
    <col min="8957" max="8957" width="36.09765625" style="74" customWidth="1"/>
    <col min="8958" max="8958" width="1.09765625" style="74" customWidth="1"/>
    <col min="8959" max="8959" width="5.796875" style="74" customWidth="1"/>
    <col min="8960" max="8960" width="2.09765625" style="74" customWidth="1"/>
    <col min="8961" max="8961" width="14" style="74" customWidth="1"/>
    <col min="8962" max="8962" width="1.796875" style="74" customWidth="1"/>
    <col min="8963" max="8963" width="14" style="74" customWidth="1"/>
    <col min="8964" max="8964" width="10.296875" style="74" customWidth="1"/>
    <col min="8965" max="8965" width="14.69921875" style="74" customWidth="1"/>
    <col min="8966" max="8966" width="0.796875" style="74" customWidth="1"/>
    <col min="8967" max="8967" width="6.8984375" style="74" customWidth="1"/>
    <col min="8968" max="8968" width="11.296875" style="74" customWidth="1"/>
    <col min="8969" max="8969" width="10.69921875" style="74" bestFit="1" customWidth="1"/>
    <col min="8970" max="8970" width="8.796875" style="74"/>
    <col min="8971" max="8971" width="9.8984375" style="74" bestFit="1" customWidth="1"/>
    <col min="8972" max="8972" width="15.8984375" style="74" bestFit="1" customWidth="1"/>
    <col min="8973" max="9211" width="8.796875" style="74"/>
    <col min="9212" max="9212" width="2.09765625" style="74" customWidth="1"/>
    <col min="9213" max="9213" width="36.09765625" style="74" customWidth="1"/>
    <col min="9214" max="9214" width="1.09765625" style="74" customWidth="1"/>
    <col min="9215" max="9215" width="5.796875" style="74" customWidth="1"/>
    <col min="9216" max="9216" width="2.09765625" style="74" customWidth="1"/>
    <col min="9217" max="9217" width="14" style="74" customWidth="1"/>
    <col min="9218" max="9218" width="1.796875" style="74" customWidth="1"/>
    <col min="9219" max="9219" width="14" style="74" customWidth="1"/>
    <col min="9220" max="9220" width="10.296875" style="74" customWidth="1"/>
    <col min="9221" max="9221" width="14.69921875" style="74" customWidth="1"/>
    <col min="9222" max="9222" width="0.796875" style="74" customWidth="1"/>
    <col min="9223" max="9223" width="6.8984375" style="74" customWidth="1"/>
    <col min="9224" max="9224" width="11.296875" style="74" customWidth="1"/>
    <col min="9225" max="9225" width="10.69921875" style="74" bestFit="1" customWidth="1"/>
    <col min="9226" max="9226" width="8.796875" style="74"/>
    <col min="9227" max="9227" width="9.8984375" style="74" bestFit="1" customWidth="1"/>
    <col min="9228" max="9228" width="15.8984375" style="74" bestFit="1" customWidth="1"/>
    <col min="9229" max="9467" width="8.796875" style="74"/>
    <col min="9468" max="9468" width="2.09765625" style="74" customWidth="1"/>
    <col min="9469" max="9469" width="36.09765625" style="74" customWidth="1"/>
    <col min="9470" max="9470" width="1.09765625" style="74" customWidth="1"/>
    <col min="9471" max="9471" width="5.796875" style="74" customWidth="1"/>
    <col min="9472" max="9472" width="2.09765625" style="74" customWidth="1"/>
    <col min="9473" max="9473" width="14" style="74" customWidth="1"/>
    <col min="9474" max="9474" width="1.796875" style="74" customWidth="1"/>
    <col min="9475" max="9475" width="14" style="74" customWidth="1"/>
    <col min="9476" max="9476" width="10.296875" style="74" customWidth="1"/>
    <col min="9477" max="9477" width="14.69921875" style="74" customWidth="1"/>
    <col min="9478" max="9478" width="0.796875" style="74" customWidth="1"/>
    <col min="9479" max="9479" width="6.8984375" style="74" customWidth="1"/>
    <col min="9480" max="9480" width="11.296875" style="74" customWidth="1"/>
    <col min="9481" max="9481" width="10.69921875" style="74" bestFit="1" customWidth="1"/>
    <col min="9482" max="9482" width="8.796875" style="74"/>
    <col min="9483" max="9483" width="9.8984375" style="74" bestFit="1" customWidth="1"/>
    <col min="9484" max="9484" width="15.8984375" style="74" bestFit="1" customWidth="1"/>
    <col min="9485" max="9723" width="8.796875" style="74"/>
    <col min="9724" max="9724" width="2.09765625" style="74" customWidth="1"/>
    <col min="9725" max="9725" width="36.09765625" style="74" customWidth="1"/>
    <col min="9726" max="9726" width="1.09765625" style="74" customWidth="1"/>
    <col min="9727" max="9727" width="5.796875" style="74" customWidth="1"/>
    <col min="9728" max="9728" width="2.09765625" style="74" customWidth="1"/>
    <col min="9729" max="9729" width="14" style="74" customWidth="1"/>
    <col min="9730" max="9730" width="1.796875" style="74" customWidth="1"/>
    <col min="9731" max="9731" width="14" style="74" customWidth="1"/>
    <col min="9732" max="9732" width="10.296875" style="74" customWidth="1"/>
    <col min="9733" max="9733" width="14.69921875" style="74" customWidth="1"/>
    <col min="9734" max="9734" width="0.796875" style="74" customWidth="1"/>
    <col min="9735" max="9735" width="6.8984375" style="74" customWidth="1"/>
    <col min="9736" max="9736" width="11.296875" style="74" customWidth="1"/>
    <col min="9737" max="9737" width="10.69921875" style="74" bestFit="1" customWidth="1"/>
    <col min="9738" max="9738" width="8.796875" style="74"/>
    <col min="9739" max="9739" width="9.8984375" style="74" bestFit="1" customWidth="1"/>
    <col min="9740" max="9740" width="15.8984375" style="74" bestFit="1" customWidth="1"/>
    <col min="9741" max="9979" width="8.796875" style="74"/>
    <col min="9980" max="9980" width="2.09765625" style="74" customWidth="1"/>
    <col min="9981" max="9981" width="36.09765625" style="74" customWidth="1"/>
    <col min="9982" max="9982" width="1.09765625" style="74" customWidth="1"/>
    <col min="9983" max="9983" width="5.796875" style="74" customWidth="1"/>
    <col min="9984" max="9984" width="2.09765625" style="74" customWidth="1"/>
    <col min="9985" max="9985" width="14" style="74" customWidth="1"/>
    <col min="9986" max="9986" width="1.796875" style="74" customWidth="1"/>
    <col min="9987" max="9987" width="14" style="74" customWidth="1"/>
    <col min="9988" max="9988" width="10.296875" style="74" customWidth="1"/>
    <col min="9989" max="9989" width="14.69921875" style="74" customWidth="1"/>
    <col min="9990" max="9990" width="0.796875" style="74" customWidth="1"/>
    <col min="9991" max="9991" width="6.8984375" style="74" customWidth="1"/>
    <col min="9992" max="9992" width="11.296875" style="74" customWidth="1"/>
    <col min="9993" max="9993" width="10.69921875" style="74" bestFit="1" customWidth="1"/>
    <col min="9994" max="9994" width="8.796875" style="74"/>
    <col min="9995" max="9995" width="9.8984375" style="74" bestFit="1" customWidth="1"/>
    <col min="9996" max="9996" width="15.8984375" style="74" bestFit="1" customWidth="1"/>
    <col min="9997" max="10235" width="8.796875" style="74"/>
    <col min="10236" max="10236" width="2.09765625" style="74" customWidth="1"/>
    <col min="10237" max="10237" width="36.09765625" style="74" customWidth="1"/>
    <col min="10238" max="10238" width="1.09765625" style="74" customWidth="1"/>
    <col min="10239" max="10239" width="5.796875" style="74" customWidth="1"/>
    <col min="10240" max="10240" width="2.09765625" style="74" customWidth="1"/>
    <col min="10241" max="10241" width="14" style="74" customWidth="1"/>
    <col min="10242" max="10242" width="1.796875" style="74" customWidth="1"/>
    <col min="10243" max="10243" width="14" style="74" customWidth="1"/>
    <col min="10244" max="10244" width="10.296875" style="74" customWidth="1"/>
    <col min="10245" max="10245" width="14.69921875" style="74" customWidth="1"/>
    <col min="10246" max="10246" width="0.796875" style="74" customWidth="1"/>
    <col min="10247" max="10247" width="6.8984375" style="74" customWidth="1"/>
    <col min="10248" max="10248" width="11.296875" style="74" customWidth="1"/>
    <col min="10249" max="10249" width="10.69921875" style="74" bestFit="1" customWidth="1"/>
    <col min="10250" max="10250" width="8.796875" style="74"/>
    <col min="10251" max="10251" width="9.8984375" style="74" bestFit="1" customWidth="1"/>
    <col min="10252" max="10252" width="15.8984375" style="74" bestFit="1" customWidth="1"/>
    <col min="10253" max="10491" width="8.796875" style="74"/>
    <col min="10492" max="10492" width="2.09765625" style="74" customWidth="1"/>
    <col min="10493" max="10493" width="36.09765625" style="74" customWidth="1"/>
    <col min="10494" max="10494" width="1.09765625" style="74" customWidth="1"/>
    <col min="10495" max="10495" width="5.796875" style="74" customWidth="1"/>
    <col min="10496" max="10496" width="2.09765625" style="74" customWidth="1"/>
    <col min="10497" max="10497" width="14" style="74" customWidth="1"/>
    <col min="10498" max="10498" width="1.796875" style="74" customWidth="1"/>
    <col min="10499" max="10499" width="14" style="74" customWidth="1"/>
    <col min="10500" max="10500" width="10.296875" style="74" customWidth="1"/>
    <col min="10501" max="10501" width="14.69921875" style="74" customWidth="1"/>
    <col min="10502" max="10502" width="0.796875" style="74" customWidth="1"/>
    <col min="10503" max="10503" width="6.8984375" style="74" customWidth="1"/>
    <col min="10504" max="10504" width="11.296875" style="74" customWidth="1"/>
    <col min="10505" max="10505" width="10.69921875" style="74" bestFit="1" customWidth="1"/>
    <col min="10506" max="10506" width="8.796875" style="74"/>
    <col min="10507" max="10507" width="9.8984375" style="74" bestFit="1" customWidth="1"/>
    <col min="10508" max="10508" width="15.8984375" style="74" bestFit="1" customWidth="1"/>
    <col min="10509" max="10747" width="8.796875" style="74"/>
    <col min="10748" max="10748" width="2.09765625" style="74" customWidth="1"/>
    <col min="10749" max="10749" width="36.09765625" style="74" customWidth="1"/>
    <col min="10750" max="10750" width="1.09765625" style="74" customWidth="1"/>
    <col min="10751" max="10751" width="5.796875" style="74" customWidth="1"/>
    <col min="10752" max="10752" width="2.09765625" style="74" customWidth="1"/>
    <col min="10753" max="10753" width="14" style="74" customWidth="1"/>
    <col min="10754" max="10754" width="1.796875" style="74" customWidth="1"/>
    <col min="10755" max="10755" width="14" style="74" customWidth="1"/>
    <col min="10756" max="10756" width="10.296875" style="74" customWidth="1"/>
    <col min="10757" max="10757" width="14.69921875" style="74" customWidth="1"/>
    <col min="10758" max="10758" width="0.796875" style="74" customWidth="1"/>
    <col min="10759" max="10759" width="6.8984375" style="74" customWidth="1"/>
    <col min="10760" max="10760" width="11.296875" style="74" customWidth="1"/>
    <col min="10761" max="10761" width="10.69921875" style="74" bestFit="1" customWidth="1"/>
    <col min="10762" max="10762" width="8.796875" style="74"/>
    <col min="10763" max="10763" width="9.8984375" style="74" bestFit="1" customWidth="1"/>
    <col min="10764" max="10764" width="15.8984375" style="74" bestFit="1" customWidth="1"/>
    <col min="10765" max="11003" width="8.796875" style="74"/>
    <col min="11004" max="11004" width="2.09765625" style="74" customWidth="1"/>
    <col min="11005" max="11005" width="36.09765625" style="74" customWidth="1"/>
    <col min="11006" max="11006" width="1.09765625" style="74" customWidth="1"/>
    <col min="11007" max="11007" width="5.796875" style="74" customWidth="1"/>
    <col min="11008" max="11008" width="2.09765625" style="74" customWidth="1"/>
    <col min="11009" max="11009" width="14" style="74" customWidth="1"/>
    <col min="11010" max="11010" width="1.796875" style="74" customWidth="1"/>
    <col min="11011" max="11011" width="14" style="74" customWidth="1"/>
    <col min="11012" max="11012" width="10.296875" style="74" customWidth="1"/>
    <col min="11013" max="11013" width="14.69921875" style="74" customWidth="1"/>
    <col min="11014" max="11014" width="0.796875" style="74" customWidth="1"/>
    <col min="11015" max="11015" width="6.8984375" style="74" customWidth="1"/>
    <col min="11016" max="11016" width="11.296875" style="74" customWidth="1"/>
    <col min="11017" max="11017" width="10.69921875" style="74" bestFit="1" customWidth="1"/>
    <col min="11018" max="11018" width="8.796875" style="74"/>
    <col min="11019" max="11019" width="9.8984375" style="74" bestFit="1" customWidth="1"/>
    <col min="11020" max="11020" width="15.8984375" style="74" bestFit="1" customWidth="1"/>
    <col min="11021" max="11259" width="8.796875" style="74"/>
    <col min="11260" max="11260" width="2.09765625" style="74" customWidth="1"/>
    <col min="11261" max="11261" width="36.09765625" style="74" customWidth="1"/>
    <col min="11262" max="11262" width="1.09765625" style="74" customWidth="1"/>
    <col min="11263" max="11263" width="5.796875" style="74" customWidth="1"/>
    <col min="11264" max="11264" width="2.09765625" style="74" customWidth="1"/>
    <col min="11265" max="11265" width="14" style="74" customWidth="1"/>
    <col min="11266" max="11266" width="1.796875" style="74" customWidth="1"/>
    <col min="11267" max="11267" width="14" style="74" customWidth="1"/>
    <col min="11268" max="11268" width="10.296875" style="74" customWidth="1"/>
    <col min="11269" max="11269" width="14.69921875" style="74" customWidth="1"/>
    <col min="11270" max="11270" width="0.796875" style="74" customWidth="1"/>
    <col min="11271" max="11271" width="6.8984375" style="74" customWidth="1"/>
    <col min="11272" max="11272" width="11.296875" style="74" customWidth="1"/>
    <col min="11273" max="11273" width="10.69921875" style="74" bestFit="1" customWidth="1"/>
    <col min="11274" max="11274" width="8.796875" style="74"/>
    <col min="11275" max="11275" width="9.8984375" style="74" bestFit="1" customWidth="1"/>
    <col min="11276" max="11276" width="15.8984375" style="74" bestFit="1" customWidth="1"/>
    <col min="11277" max="11515" width="8.796875" style="74"/>
    <col min="11516" max="11516" width="2.09765625" style="74" customWidth="1"/>
    <col min="11517" max="11517" width="36.09765625" style="74" customWidth="1"/>
    <col min="11518" max="11518" width="1.09765625" style="74" customWidth="1"/>
    <col min="11519" max="11519" width="5.796875" style="74" customWidth="1"/>
    <col min="11520" max="11520" width="2.09765625" style="74" customWidth="1"/>
    <col min="11521" max="11521" width="14" style="74" customWidth="1"/>
    <col min="11522" max="11522" width="1.796875" style="74" customWidth="1"/>
    <col min="11523" max="11523" width="14" style="74" customWidth="1"/>
    <col min="11524" max="11524" width="10.296875" style="74" customWidth="1"/>
    <col min="11525" max="11525" width="14.69921875" style="74" customWidth="1"/>
    <col min="11526" max="11526" width="0.796875" style="74" customWidth="1"/>
    <col min="11527" max="11527" width="6.8984375" style="74" customWidth="1"/>
    <col min="11528" max="11528" width="11.296875" style="74" customWidth="1"/>
    <col min="11529" max="11529" width="10.69921875" style="74" bestFit="1" customWidth="1"/>
    <col min="11530" max="11530" width="8.796875" style="74"/>
    <col min="11531" max="11531" width="9.8984375" style="74" bestFit="1" customWidth="1"/>
    <col min="11532" max="11532" width="15.8984375" style="74" bestFit="1" customWidth="1"/>
    <col min="11533" max="11771" width="8.796875" style="74"/>
    <col min="11772" max="11772" width="2.09765625" style="74" customWidth="1"/>
    <col min="11773" max="11773" width="36.09765625" style="74" customWidth="1"/>
    <col min="11774" max="11774" width="1.09765625" style="74" customWidth="1"/>
    <col min="11775" max="11775" width="5.796875" style="74" customWidth="1"/>
    <col min="11776" max="11776" width="2.09765625" style="74" customWidth="1"/>
    <col min="11777" max="11777" width="14" style="74" customWidth="1"/>
    <col min="11778" max="11778" width="1.796875" style="74" customWidth="1"/>
    <col min="11779" max="11779" width="14" style="74" customWidth="1"/>
    <col min="11780" max="11780" width="10.296875" style="74" customWidth="1"/>
    <col min="11781" max="11781" width="14.69921875" style="74" customWidth="1"/>
    <col min="11782" max="11782" width="0.796875" style="74" customWidth="1"/>
    <col min="11783" max="11783" width="6.8984375" style="74" customWidth="1"/>
    <col min="11784" max="11784" width="11.296875" style="74" customWidth="1"/>
    <col min="11785" max="11785" width="10.69921875" style="74" bestFit="1" customWidth="1"/>
    <col min="11786" max="11786" width="8.796875" style="74"/>
    <col min="11787" max="11787" width="9.8984375" style="74" bestFit="1" customWidth="1"/>
    <col min="11788" max="11788" width="15.8984375" style="74" bestFit="1" customWidth="1"/>
    <col min="11789" max="12027" width="8.796875" style="74"/>
    <col min="12028" max="12028" width="2.09765625" style="74" customWidth="1"/>
    <col min="12029" max="12029" width="36.09765625" style="74" customWidth="1"/>
    <col min="12030" max="12030" width="1.09765625" style="74" customWidth="1"/>
    <col min="12031" max="12031" width="5.796875" style="74" customWidth="1"/>
    <col min="12032" max="12032" width="2.09765625" style="74" customWidth="1"/>
    <col min="12033" max="12033" width="14" style="74" customWidth="1"/>
    <col min="12034" max="12034" width="1.796875" style="74" customWidth="1"/>
    <col min="12035" max="12035" width="14" style="74" customWidth="1"/>
    <col min="12036" max="12036" width="10.296875" style="74" customWidth="1"/>
    <col min="12037" max="12037" width="14.69921875" style="74" customWidth="1"/>
    <col min="12038" max="12038" width="0.796875" style="74" customWidth="1"/>
    <col min="12039" max="12039" width="6.8984375" style="74" customWidth="1"/>
    <col min="12040" max="12040" width="11.296875" style="74" customWidth="1"/>
    <col min="12041" max="12041" width="10.69921875" style="74" bestFit="1" customWidth="1"/>
    <col min="12042" max="12042" width="8.796875" style="74"/>
    <col min="12043" max="12043" width="9.8984375" style="74" bestFit="1" customWidth="1"/>
    <col min="12044" max="12044" width="15.8984375" style="74" bestFit="1" customWidth="1"/>
    <col min="12045" max="12283" width="8.796875" style="74"/>
    <col min="12284" max="12284" width="2.09765625" style="74" customWidth="1"/>
    <col min="12285" max="12285" width="36.09765625" style="74" customWidth="1"/>
    <col min="12286" max="12286" width="1.09765625" style="74" customWidth="1"/>
    <col min="12287" max="12287" width="5.796875" style="74" customWidth="1"/>
    <col min="12288" max="12288" width="2.09765625" style="74" customWidth="1"/>
    <col min="12289" max="12289" width="14" style="74" customWidth="1"/>
    <col min="12290" max="12290" width="1.796875" style="74" customWidth="1"/>
    <col min="12291" max="12291" width="14" style="74" customWidth="1"/>
    <col min="12292" max="12292" width="10.296875" style="74" customWidth="1"/>
    <col min="12293" max="12293" width="14.69921875" style="74" customWidth="1"/>
    <col min="12294" max="12294" width="0.796875" style="74" customWidth="1"/>
    <col min="12295" max="12295" width="6.8984375" style="74" customWidth="1"/>
    <col min="12296" max="12296" width="11.296875" style="74" customWidth="1"/>
    <col min="12297" max="12297" width="10.69921875" style="74" bestFit="1" customWidth="1"/>
    <col min="12298" max="12298" width="8.796875" style="74"/>
    <col min="12299" max="12299" width="9.8984375" style="74" bestFit="1" customWidth="1"/>
    <col min="12300" max="12300" width="15.8984375" style="74" bestFit="1" customWidth="1"/>
    <col min="12301" max="12539" width="8.796875" style="74"/>
    <col min="12540" max="12540" width="2.09765625" style="74" customWidth="1"/>
    <col min="12541" max="12541" width="36.09765625" style="74" customWidth="1"/>
    <col min="12542" max="12542" width="1.09765625" style="74" customWidth="1"/>
    <col min="12543" max="12543" width="5.796875" style="74" customWidth="1"/>
    <col min="12544" max="12544" width="2.09765625" style="74" customWidth="1"/>
    <col min="12545" max="12545" width="14" style="74" customWidth="1"/>
    <col min="12546" max="12546" width="1.796875" style="74" customWidth="1"/>
    <col min="12547" max="12547" width="14" style="74" customWidth="1"/>
    <col min="12548" max="12548" width="10.296875" style="74" customWidth="1"/>
    <col min="12549" max="12549" width="14.69921875" style="74" customWidth="1"/>
    <col min="12550" max="12550" width="0.796875" style="74" customWidth="1"/>
    <col min="12551" max="12551" width="6.8984375" style="74" customWidth="1"/>
    <col min="12552" max="12552" width="11.296875" style="74" customWidth="1"/>
    <col min="12553" max="12553" width="10.69921875" style="74" bestFit="1" customWidth="1"/>
    <col min="12554" max="12554" width="8.796875" style="74"/>
    <col min="12555" max="12555" width="9.8984375" style="74" bestFit="1" customWidth="1"/>
    <col min="12556" max="12556" width="15.8984375" style="74" bestFit="1" customWidth="1"/>
    <col min="12557" max="12795" width="8.796875" style="74"/>
    <col min="12796" max="12796" width="2.09765625" style="74" customWidth="1"/>
    <col min="12797" max="12797" width="36.09765625" style="74" customWidth="1"/>
    <col min="12798" max="12798" width="1.09765625" style="74" customWidth="1"/>
    <col min="12799" max="12799" width="5.796875" style="74" customWidth="1"/>
    <col min="12800" max="12800" width="2.09765625" style="74" customWidth="1"/>
    <col min="12801" max="12801" width="14" style="74" customWidth="1"/>
    <col min="12802" max="12802" width="1.796875" style="74" customWidth="1"/>
    <col min="12803" max="12803" width="14" style="74" customWidth="1"/>
    <col min="12804" max="12804" width="10.296875" style="74" customWidth="1"/>
    <col min="12805" max="12805" width="14.69921875" style="74" customWidth="1"/>
    <col min="12806" max="12806" width="0.796875" style="74" customWidth="1"/>
    <col min="12807" max="12807" width="6.8984375" style="74" customWidth="1"/>
    <col min="12808" max="12808" width="11.296875" style="74" customWidth="1"/>
    <col min="12809" max="12809" width="10.69921875" style="74" bestFit="1" customWidth="1"/>
    <col min="12810" max="12810" width="8.796875" style="74"/>
    <col min="12811" max="12811" width="9.8984375" style="74" bestFit="1" customWidth="1"/>
    <col min="12812" max="12812" width="15.8984375" style="74" bestFit="1" customWidth="1"/>
    <col min="12813" max="13051" width="8.796875" style="74"/>
    <col min="13052" max="13052" width="2.09765625" style="74" customWidth="1"/>
    <col min="13053" max="13053" width="36.09765625" style="74" customWidth="1"/>
    <col min="13054" max="13054" width="1.09765625" style="74" customWidth="1"/>
    <col min="13055" max="13055" width="5.796875" style="74" customWidth="1"/>
    <col min="13056" max="13056" width="2.09765625" style="74" customWidth="1"/>
    <col min="13057" max="13057" width="14" style="74" customWidth="1"/>
    <col min="13058" max="13058" width="1.796875" style="74" customWidth="1"/>
    <col min="13059" max="13059" width="14" style="74" customWidth="1"/>
    <col min="13060" max="13060" width="10.296875" style="74" customWidth="1"/>
    <col min="13061" max="13061" width="14.69921875" style="74" customWidth="1"/>
    <col min="13062" max="13062" width="0.796875" style="74" customWidth="1"/>
    <col min="13063" max="13063" width="6.8984375" style="74" customWidth="1"/>
    <col min="13064" max="13064" width="11.296875" style="74" customWidth="1"/>
    <col min="13065" max="13065" width="10.69921875" style="74" bestFit="1" customWidth="1"/>
    <col min="13066" max="13066" width="8.796875" style="74"/>
    <col min="13067" max="13067" width="9.8984375" style="74" bestFit="1" customWidth="1"/>
    <col min="13068" max="13068" width="15.8984375" style="74" bestFit="1" customWidth="1"/>
    <col min="13069" max="13307" width="8.796875" style="74"/>
    <col min="13308" max="13308" width="2.09765625" style="74" customWidth="1"/>
    <col min="13309" max="13309" width="36.09765625" style="74" customWidth="1"/>
    <col min="13310" max="13310" width="1.09765625" style="74" customWidth="1"/>
    <col min="13311" max="13311" width="5.796875" style="74" customWidth="1"/>
    <col min="13312" max="13312" width="2.09765625" style="74" customWidth="1"/>
    <col min="13313" max="13313" width="14" style="74" customWidth="1"/>
    <col min="13314" max="13314" width="1.796875" style="74" customWidth="1"/>
    <col min="13315" max="13315" width="14" style="74" customWidth="1"/>
    <col min="13316" max="13316" width="10.296875" style="74" customWidth="1"/>
    <col min="13317" max="13317" width="14.69921875" style="74" customWidth="1"/>
    <col min="13318" max="13318" width="0.796875" style="74" customWidth="1"/>
    <col min="13319" max="13319" width="6.8984375" style="74" customWidth="1"/>
    <col min="13320" max="13320" width="11.296875" style="74" customWidth="1"/>
    <col min="13321" max="13321" width="10.69921875" style="74" bestFit="1" customWidth="1"/>
    <col min="13322" max="13322" width="8.796875" style="74"/>
    <col min="13323" max="13323" width="9.8984375" style="74" bestFit="1" customWidth="1"/>
    <col min="13324" max="13324" width="15.8984375" style="74" bestFit="1" customWidth="1"/>
    <col min="13325" max="13563" width="8.796875" style="74"/>
    <col min="13564" max="13564" width="2.09765625" style="74" customWidth="1"/>
    <col min="13565" max="13565" width="36.09765625" style="74" customWidth="1"/>
    <col min="13566" max="13566" width="1.09765625" style="74" customWidth="1"/>
    <col min="13567" max="13567" width="5.796875" style="74" customWidth="1"/>
    <col min="13568" max="13568" width="2.09765625" style="74" customWidth="1"/>
    <col min="13569" max="13569" width="14" style="74" customWidth="1"/>
    <col min="13570" max="13570" width="1.796875" style="74" customWidth="1"/>
    <col min="13571" max="13571" width="14" style="74" customWidth="1"/>
    <col min="13572" max="13572" width="10.296875" style="74" customWidth="1"/>
    <col min="13573" max="13573" width="14.69921875" style="74" customWidth="1"/>
    <col min="13574" max="13574" width="0.796875" style="74" customWidth="1"/>
    <col min="13575" max="13575" width="6.8984375" style="74" customWidth="1"/>
    <col min="13576" max="13576" width="11.296875" style="74" customWidth="1"/>
    <col min="13577" max="13577" width="10.69921875" style="74" bestFit="1" customWidth="1"/>
    <col min="13578" max="13578" width="8.796875" style="74"/>
    <col min="13579" max="13579" width="9.8984375" style="74" bestFit="1" customWidth="1"/>
    <col min="13580" max="13580" width="15.8984375" style="74" bestFit="1" customWidth="1"/>
    <col min="13581" max="13819" width="8.796875" style="74"/>
    <col min="13820" max="13820" width="2.09765625" style="74" customWidth="1"/>
    <col min="13821" max="13821" width="36.09765625" style="74" customWidth="1"/>
    <col min="13822" max="13822" width="1.09765625" style="74" customWidth="1"/>
    <col min="13823" max="13823" width="5.796875" style="74" customWidth="1"/>
    <col min="13824" max="13824" width="2.09765625" style="74" customWidth="1"/>
    <col min="13825" max="13825" width="14" style="74" customWidth="1"/>
    <col min="13826" max="13826" width="1.796875" style="74" customWidth="1"/>
    <col min="13827" max="13827" width="14" style="74" customWidth="1"/>
    <col min="13828" max="13828" width="10.296875" style="74" customWidth="1"/>
    <col min="13829" max="13829" width="14.69921875" style="74" customWidth="1"/>
    <col min="13830" max="13830" width="0.796875" style="74" customWidth="1"/>
    <col min="13831" max="13831" width="6.8984375" style="74" customWidth="1"/>
    <col min="13832" max="13832" width="11.296875" style="74" customWidth="1"/>
    <col min="13833" max="13833" width="10.69921875" style="74" bestFit="1" customWidth="1"/>
    <col min="13834" max="13834" width="8.796875" style="74"/>
    <col min="13835" max="13835" width="9.8984375" style="74" bestFit="1" customWidth="1"/>
    <col min="13836" max="13836" width="15.8984375" style="74" bestFit="1" customWidth="1"/>
    <col min="13837" max="14075" width="8.796875" style="74"/>
    <col min="14076" max="14076" width="2.09765625" style="74" customWidth="1"/>
    <col min="14077" max="14077" width="36.09765625" style="74" customWidth="1"/>
    <col min="14078" max="14078" width="1.09765625" style="74" customWidth="1"/>
    <col min="14079" max="14079" width="5.796875" style="74" customWidth="1"/>
    <col min="14080" max="14080" width="2.09765625" style="74" customWidth="1"/>
    <col min="14081" max="14081" width="14" style="74" customWidth="1"/>
    <col min="14082" max="14082" width="1.796875" style="74" customWidth="1"/>
    <col min="14083" max="14083" width="14" style="74" customWidth="1"/>
    <col min="14084" max="14084" width="10.296875" style="74" customWidth="1"/>
    <col min="14085" max="14085" width="14.69921875" style="74" customWidth="1"/>
    <col min="14086" max="14086" width="0.796875" style="74" customWidth="1"/>
    <col min="14087" max="14087" width="6.8984375" style="74" customWidth="1"/>
    <col min="14088" max="14088" width="11.296875" style="74" customWidth="1"/>
    <col min="14089" max="14089" width="10.69921875" style="74" bestFit="1" customWidth="1"/>
    <col min="14090" max="14090" width="8.796875" style="74"/>
    <col min="14091" max="14091" width="9.8984375" style="74" bestFit="1" customWidth="1"/>
    <col min="14092" max="14092" width="15.8984375" style="74" bestFit="1" customWidth="1"/>
    <col min="14093" max="14331" width="8.796875" style="74"/>
    <col min="14332" max="14332" width="2.09765625" style="74" customWidth="1"/>
    <col min="14333" max="14333" width="36.09765625" style="74" customWidth="1"/>
    <col min="14334" max="14334" width="1.09765625" style="74" customWidth="1"/>
    <col min="14335" max="14335" width="5.796875" style="74" customWidth="1"/>
    <col min="14336" max="14336" width="2.09765625" style="74" customWidth="1"/>
    <col min="14337" max="14337" width="14" style="74" customWidth="1"/>
    <col min="14338" max="14338" width="1.796875" style="74" customWidth="1"/>
    <col min="14339" max="14339" width="14" style="74" customWidth="1"/>
    <col min="14340" max="14340" width="10.296875" style="74" customWidth="1"/>
    <col min="14341" max="14341" width="14.69921875" style="74" customWidth="1"/>
    <col min="14342" max="14342" width="0.796875" style="74" customWidth="1"/>
    <col min="14343" max="14343" width="6.8984375" style="74" customWidth="1"/>
    <col min="14344" max="14344" width="11.296875" style="74" customWidth="1"/>
    <col min="14345" max="14345" width="10.69921875" style="74" bestFit="1" customWidth="1"/>
    <col min="14346" max="14346" width="8.796875" style="74"/>
    <col min="14347" max="14347" width="9.8984375" style="74" bestFit="1" customWidth="1"/>
    <col min="14348" max="14348" width="15.8984375" style="74" bestFit="1" customWidth="1"/>
    <col min="14349" max="14587" width="8.796875" style="74"/>
    <col min="14588" max="14588" width="2.09765625" style="74" customWidth="1"/>
    <col min="14589" max="14589" width="36.09765625" style="74" customWidth="1"/>
    <col min="14590" max="14590" width="1.09765625" style="74" customWidth="1"/>
    <col min="14591" max="14591" width="5.796875" style="74" customWidth="1"/>
    <col min="14592" max="14592" width="2.09765625" style="74" customWidth="1"/>
    <col min="14593" max="14593" width="14" style="74" customWidth="1"/>
    <col min="14594" max="14594" width="1.796875" style="74" customWidth="1"/>
    <col min="14595" max="14595" width="14" style="74" customWidth="1"/>
    <col min="14596" max="14596" width="10.296875" style="74" customWidth="1"/>
    <col min="14597" max="14597" width="14.69921875" style="74" customWidth="1"/>
    <col min="14598" max="14598" width="0.796875" style="74" customWidth="1"/>
    <col min="14599" max="14599" width="6.8984375" style="74" customWidth="1"/>
    <col min="14600" max="14600" width="11.296875" style="74" customWidth="1"/>
    <col min="14601" max="14601" width="10.69921875" style="74" bestFit="1" customWidth="1"/>
    <col min="14602" max="14602" width="8.796875" style="74"/>
    <col min="14603" max="14603" width="9.8984375" style="74" bestFit="1" customWidth="1"/>
    <col min="14604" max="14604" width="15.8984375" style="74" bestFit="1" customWidth="1"/>
    <col min="14605" max="14843" width="8.796875" style="74"/>
    <col min="14844" max="14844" width="2.09765625" style="74" customWidth="1"/>
    <col min="14845" max="14845" width="36.09765625" style="74" customWidth="1"/>
    <col min="14846" max="14846" width="1.09765625" style="74" customWidth="1"/>
    <col min="14847" max="14847" width="5.796875" style="74" customWidth="1"/>
    <col min="14848" max="14848" width="2.09765625" style="74" customWidth="1"/>
    <col min="14849" max="14849" width="14" style="74" customWidth="1"/>
    <col min="14850" max="14850" width="1.796875" style="74" customWidth="1"/>
    <col min="14851" max="14851" width="14" style="74" customWidth="1"/>
    <col min="14852" max="14852" width="10.296875" style="74" customWidth="1"/>
    <col min="14853" max="14853" width="14.69921875" style="74" customWidth="1"/>
    <col min="14854" max="14854" width="0.796875" style="74" customWidth="1"/>
    <col min="14855" max="14855" width="6.8984375" style="74" customWidth="1"/>
    <col min="14856" max="14856" width="11.296875" style="74" customWidth="1"/>
    <col min="14857" max="14857" width="10.69921875" style="74" bestFit="1" customWidth="1"/>
    <col min="14858" max="14858" width="8.796875" style="74"/>
    <col min="14859" max="14859" width="9.8984375" style="74" bestFit="1" customWidth="1"/>
    <col min="14860" max="14860" width="15.8984375" style="74" bestFit="1" customWidth="1"/>
    <col min="14861" max="15099" width="8.796875" style="74"/>
    <col min="15100" max="15100" width="2.09765625" style="74" customWidth="1"/>
    <col min="15101" max="15101" width="36.09765625" style="74" customWidth="1"/>
    <col min="15102" max="15102" width="1.09765625" style="74" customWidth="1"/>
    <col min="15103" max="15103" width="5.796875" style="74" customWidth="1"/>
    <col min="15104" max="15104" width="2.09765625" style="74" customWidth="1"/>
    <col min="15105" max="15105" width="14" style="74" customWidth="1"/>
    <col min="15106" max="15106" width="1.796875" style="74" customWidth="1"/>
    <col min="15107" max="15107" width="14" style="74" customWidth="1"/>
    <col min="15108" max="15108" width="10.296875" style="74" customWidth="1"/>
    <col min="15109" max="15109" width="14.69921875" style="74" customWidth="1"/>
    <col min="15110" max="15110" width="0.796875" style="74" customWidth="1"/>
    <col min="15111" max="15111" width="6.8984375" style="74" customWidth="1"/>
    <col min="15112" max="15112" width="11.296875" style="74" customWidth="1"/>
    <col min="15113" max="15113" width="10.69921875" style="74" bestFit="1" customWidth="1"/>
    <col min="15114" max="15114" width="8.796875" style="74"/>
    <col min="15115" max="15115" width="9.8984375" style="74" bestFit="1" customWidth="1"/>
    <col min="15116" max="15116" width="15.8984375" style="74" bestFit="1" customWidth="1"/>
    <col min="15117" max="15355" width="8.796875" style="74"/>
    <col min="15356" max="15356" width="2.09765625" style="74" customWidth="1"/>
    <col min="15357" max="15357" width="36.09765625" style="74" customWidth="1"/>
    <col min="15358" max="15358" width="1.09765625" style="74" customWidth="1"/>
    <col min="15359" max="15359" width="5.796875" style="74" customWidth="1"/>
    <col min="15360" max="15360" width="2.09765625" style="74" customWidth="1"/>
    <col min="15361" max="15361" width="14" style="74" customWidth="1"/>
    <col min="15362" max="15362" width="1.796875" style="74" customWidth="1"/>
    <col min="15363" max="15363" width="14" style="74" customWidth="1"/>
    <col min="15364" max="15364" width="10.296875" style="74" customWidth="1"/>
    <col min="15365" max="15365" width="14.69921875" style="74" customWidth="1"/>
    <col min="15366" max="15366" width="0.796875" style="74" customWidth="1"/>
    <col min="15367" max="15367" width="6.8984375" style="74" customWidth="1"/>
    <col min="15368" max="15368" width="11.296875" style="74" customWidth="1"/>
    <col min="15369" max="15369" width="10.69921875" style="74" bestFit="1" customWidth="1"/>
    <col min="15370" max="15370" width="8.796875" style="74"/>
    <col min="15371" max="15371" width="9.8984375" style="74" bestFit="1" customWidth="1"/>
    <col min="15372" max="15372" width="15.8984375" style="74" bestFit="1" customWidth="1"/>
    <col min="15373" max="15611" width="8.796875" style="74"/>
    <col min="15612" max="15612" width="2.09765625" style="74" customWidth="1"/>
    <col min="15613" max="15613" width="36.09765625" style="74" customWidth="1"/>
    <col min="15614" max="15614" width="1.09765625" style="74" customWidth="1"/>
    <col min="15615" max="15615" width="5.796875" style="74" customWidth="1"/>
    <col min="15616" max="15616" width="2.09765625" style="74" customWidth="1"/>
    <col min="15617" max="15617" width="14" style="74" customWidth="1"/>
    <col min="15618" max="15618" width="1.796875" style="74" customWidth="1"/>
    <col min="15619" max="15619" width="14" style="74" customWidth="1"/>
    <col min="15620" max="15620" width="10.296875" style="74" customWidth="1"/>
    <col min="15621" max="15621" width="14.69921875" style="74" customWidth="1"/>
    <col min="15622" max="15622" width="0.796875" style="74" customWidth="1"/>
    <col min="15623" max="15623" width="6.8984375" style="74" customWidth="1"/>
    <col min="15624" max="15624" width="11.296875" style="74" customWidth="1"/>
    <col min="15625" max="15625" width="10.69921875" style="74" bestFit="1" customWidth="1"/>
    <col min="15626" max="15626" width="8.796875" style="74"/>
    <col min="15627" max="15627" width="9.8984375" style="74" bestFit="1" customWidth="1"/>
    <col min="15628" max="15628" width="15.8984375" style="74" bestFit="1" customWidth="1"/>
    <col min="15629" max="15867" width="8.796875" style="74"/>
    <col min="15868" max="15868" width="2.09765625" style="74" customWidth="1"/>
    <col min="15869" max="15869" width="36.09765625" style="74" customWidth="1"/>
    <col min="15870" max="15870" width="1.09765625" style="74" customWidth="1"/>
    <col min="15871" max="15871" width="5.796875" style="74" customWidth="1"/>
    <col min="15872" max="15872" width="2.09765625" style="74" customWidth="1"/>
    <col min="15873" max="15873" width="14" style="74" customWidth="1"/>
    <col min="15874" max="15874" width="1.796875" style="74" customWidth="1"/>
    <col min="15875" max="15875" width="14" style="74" customWidth="1"/>
    <col min="15876" max="15876" width="10.296875" style="74" customWidth="1"/>
    <col min="15877" max="15877" width="14.69921875" style="74" customWidth="1"/>
    <col min="15878" max="15878" width="0.796875" style="74" customWidth="1"/>
    <col min="15879" max="15879" width="6.8984375" style="74" customWidth="1"/>
    <col min="15880" max="15880" width="11.296875" style="74" customWidth="1"/>
    <col min="15881" max="15881" width="10.69921875" style="74" bestFit="1" customWidth="1"/>
    <col min="15882" max="15882" width="8.796875" style="74"/>
    <col min="15883" max="15883" width="9.8984375" style="74" bestFit="1" customWidth="1"/>
    <col min="15884" max="15884" width="15.8984375" style="74" bestFit="1" customWidth="1"/>
    <col min="15885" max="16123" width="8.796875" style="74"/>
    <col min="16124" max="16124" width="2.09765625" style="74" customWidth="1"/>
    <col min="16125" max="16125" width="36.09765625" style="74" customWidth="1"/>
    <col min="16126" max="16126" width="1.09765625" style="74" customWidth="1"/>
    <col min="16127" max="16127" width="5.796875" style="74" customWidth="1"/>
    <col min="16128" max="16128" width="2.09765625" style="74" customWidth="1"/>
    <col min="16129" max="16129" width="14" style="74" customWidth="1"/>
    <col min="16130" max="16130" width="1.796875" style="74" customWidth="1"/>
    <col min="16131" max="16131" width="14" style="74" customWidth="1"/>
    <col min="16132" max="16132" width="10.296875" style="74" customWidth="1"/>
    <col min="16133" max="16133" width="14.69921875" style="74" customWidth="1"/>
    <col min="16134" max="16134" width="0.796875" style="74" customWidth="1"/>
    <col min="16135" max="16135" width="6.8984375" style="74" customWidth="1"/>
    <col min="16136" max="16136" width="11.296875" style="74" customWidth="1"/>
    <col min="16137" max="16137" width="10.69921875" style="74" bestFit="1" customWidth="1"/>
    <col min="16138" max="16138" width="8.796875" style="74"/>
    <col min="16139" max="16139" width="9.8984375" style="74" bestFit="1" customWidth="1"/>
    <col min="16140" max="16140" width="15.8984375" style="74" bestFit="1" customWidth="1"/>
    <col min="16141" max="16384" width="8.796875" style="74"/>
  </cols>
  <sheetData>
    <row r="1" spans="1:13" ht="21">
      <c r="A1" s="108" t="s">
        <v>103</v>
      </c>
      <c r="B1" s="108"/>
      <c r="C1" s="108"/>
      <c r="I1" s="72"/>
      <c r="J1" s="73"/>
      <c r="K1" s="73"/>
    </row>
    <row r="2" spans="1:13" ht="15.6">
      <c r="A2" s="89" t="s">
        <v>81</v>
      </c>
      <c r="B2" s="96"/>
      <c r="C2" s="76"/>
      <c r="I2" s="72"/>
      <c r="J2" s="73"/>
      <c r="K2" s="73"/>
    </row>
    <row r="3" spans="1:13" ht="45">
      <c r="A3" s="77" t="s">
        <v>82</v>
      </c>
      <c r="B3" s="78">
        <f>'صورت وضعیت و سود و زیان'!$F$23/'صورت وضعیت و سود و زیان'!$F$53</f>
        <v>2.032258064516129</v>
      </c>
      <c r="C3" s="93" t="s">
        <v>104</v>
      </c>
      <c r="I3" s="72"/>
      <c r="J3" s="73"/>
      <c r="K3" s="73"/>
    </row>
    <row r="4" spans="1:13" ht="30">
      <c r="A4" s="77" t="s">
        <v>83</v>
      </c>
      <c r="B4" s="78">
        <f>('صورت وضعیت و سود و زیان'!$F$23-'صورت وضعیت و سود و زیان'!$F$16+'صورت وضعیت و سود و زیان'!$F$17)/'صورت وضعیت و سود و زیان'!$F$53</f>
        <v>2.806451612903226</v>
      </c>
      <c r="C4" s="93" t="s">
        <v>105</v>
      </c>
    </row>
    <row r="5" spans="1:13" ht="15.6">
      <c r="A5" s="77" t="s">
        <v>84</v>
      </c>
      <c r="B5" s="94">
        <f>'صورت وضعیت و سود و زیان'!$F$20/'صورت وضعیت و سود و زیان'!$F$53</f>
        <v>0.38709677419354838</v>
      </c>
      <c r="C5" s="79" t="s">
        <v>123</v>
      </c>
    </row>
    <row r="6" spans="1:13" ht="15.6">
      <c r="A6" s="77" t="s">
        <v>85</v>
      </c>
      <c r="B6" s="94">
        <f>('صورت وضعیت و سود و زیان'!$F$23-'صورت وضعیت و سود و زیان'!$F$53)/'صورت وضعیت و سود و زیان'!$F$24</f>
        <v>0.25600000000000001</v>
      </c>
      <c r="C6" s="79" t="s">
        <v>106</v>
      </c>
    </row>
    <row r="7" spans="1:13" ht="15.6">
      <c r="A7" s="89" t="s">
        <v>86</v>
      </c>
      <c r="B7" s="89"/>
      <c r="C7" s="75"/>
    </row>
    <row r="8" spans="1:13" ht="15.6">
      <c r="A8" s="77" t="s">
        <v>87</v>
      </c>
      <c r="B8" s="78">
        <f>-'صورت وضعیت و سود و زیان'!$P$10/'صورت وضعیت و سود و زیان'!$F$17</f>
        <v>3.7407407407407409</v>
      </c>
      <c r="C8" s="81" t="s">
        <v>107</v>
      </c>
    </row>
    <row r="9" spans="1:13" ht="15.6">
      <c r="A9" s="77" t="s">
        <v>88</v>
      </c>
      <c r="B9" s="78">
        <f>360.3/74</f>
        <v>4.8689189189189195</v>
      </c>
      <c r="C9" s="81" t="s">
        <v>108</v>
      </c>
      <c r="K9" s="82"/>
    </row>
    <row r="10" spans="1:13" ht="30">
      <c r="A10" s="77" t="s">
        <v>89</v>
      </c>
      <c r="B10" s="78">
        <f>'صورت وضعیت و سود و زیان'!$P$9/'صورت وضعیت و سود و زیان'!$F$24</f>
        <v>2.2400000000000002</v>
      </c>
      <c r="C10" s="95" t="s">
        <v>109</v>
      </c>
      <c r="J10" s="83"/>
    </row>
    <row r="11" spans="1:13" ht="15.6">
      <c r="A11" s="77" t="s">
        <v>110</v>
      </c>
      <c r="B11" s="78">
        <f>'صورت وضعیت و سود و زیان'!$N$36/360</f>
        <v>55.555555555555557</v>
      </c>
      <c r="C11" s="95" t="s">
        <v>112</v>
      </c>
      <c r="J11" s="83"/>
    </row>
    <row r="12" spans="1:13" ht="15.6">
      <c r="A12" s="77" t="s">
        <v>90</v>
      </c>
      <c r="B12" s="78">
        <f>'صورت وضعیت و سود و زیان'!$F$18/55.56</f>
        <v>32.39740820734341</v>
      </c>
      <c r="C12" s="81" t="s">
        <v>113</v>
      </c>
      <c r="J12" s="84"/>
      <c r="L12" s="83"/>
    </row>
    <row r="13" spans="1:13" ht="15.6">
      <c r="A13" s="77" t="s">
        <v>91</v>
      </c>
      <c r="B13" s="78">
        <f>'صورت وضعیت و سود و زیان'!$N$36/'صورت وضعیت و سود و زیان'!F18</f>
        <v>11.111111111111111</v>
      </c>
      <c r="C13" s="81" t="s">
        <v>114</v>
      </c>
      <c r="K13" s="82"/>
      <c r="L13" s="82"/>
      <c r="M13" s="85"/>
    </row>
    <row r="14" spans="1:13" ht="15.6">
      <c r="A14" s="89" t="s">
        <v>92</v>
      </c>
      <c r="B14" s="96"/>
      <c r="C14" s="76"/>
      <c r="K14" s="82"/>
      <c r="L14" s="82"/>
      <c r="M14" s="85"/>
    </row>
    <row r="15" spans="1:13" ht="30">
      <c r="A15" s="77" t="s">
        <v>93</v>
      </c>
      <c r="B15" s="94">
        <f>'صورت وضعیت و سود و زیان'!$F$54/'صورت وضعیت و سود و زیان'!$F$24</f>
        <v>0.48799999999999999</v>
      </c>
      <c r="C15" s="95" t="s">
        <v>115</v>
      </c>
      <c r="K15" s="80"/>
      <c r="L15" s="82"/>
    </row>
    <row r="16" spans="1:13" ht="15.6">
      <c r="A16" s="77" t="s">
        <v>94</v>
      </c>
      <c r="B16" s="94">
        <f>'صورت وضعیت و سود و زیان'!$F$54/'صورت وضعیت و سود و زیان'!$F$37</f>
        <v>0.953125</v>
      </c>
      <c r="C16" s="81" t="s">
        <v>116</v>
      </c>
      <c r="K16" s="82"/>
      <c r="L16" s="82"/>
      <c r="M16" s="85"/>
    </row>
    <row r="17" spans="1:13" ht="15.6">
      <c r="A17" s="77" t="s">
        <v>95</v>
      </c>
      <c r="B17" s="78">
        <f>'صورت وضعیت و سود و زیان'!$F$24/'صورت وضعیت و سود و زیان'!$F$37</f>
        <v>1.953125</v>
      </c>
      <c r="C17" s="81" t="s">
        <v>117</v>
      </c>
      <c r="K17" s="80"/>
      <c r="L17" s="82"/>
    </row>
    <row r="18" spans="1:13" ht="15.6">
      <c r="A18" s="77" t="s">
        <v>96</v>
      </c>
      <c r="B18" s="94">
        <f>'صورت وضعیت و سود و زیان'!$F$43/'صورت وضعیت و سود و زیان'!$F$24</f>
        <v>0.24</v>
      </c>
      <c r="C18" s="81" t="s">
        <v>118</v>
      </c>
      <c r="K18" s="80"/>
      <c r="L18" s="82"/>
    </row>
    <row r="19" spans="1:13" ht="15.6">
      <c r="A19" s="77" t="s">
        <v>97</v>
      </c>
      <c r="B19" s="78">
        <v>0</v>
      </c>
      <c r="C19" s="81" t="s">
        <v>119</v>
      </c>
      <c r="K19" s="80"/>
      <c r="M19" s="82"/>
    </row>
    <row r="20" spans="1:13" ht="15.6">
      <c r="A20" s="89" t="s">
        <v>98</v>
      </c>
      <c r="B20" s="96"/>
      <c r="C20" s="76"/>
      <c r="K20" s="86"/>
    </row>
    <row r="21" spans="1:13" ht="15.6">
      <c r="A21" s="77" t="s">
        <v>99</v>
      </c>
      <c r="B21" s="94">
        <f>'صورت وضعیت و سود و زیان'!$P$26/'صورت وضعیت و سود و زیان'!$P$9</f>
        <v>0.79642857142857137</v>
      </c>
      <c r="C21" s="81" t="s">
        <v>120</v>
      </c>
      <c r="K21" s="86"/>
    </row>
    <row r="22" spans="1:13" ht="15.6">
      <c r="A22" s="77" t="s">
        <v>100</v>
      </c>
      <c r="B22" s="94">
        <f>('صورت وضعیت و سود و زیان'!$P$9+'صورت وضعیت و سود و زیان'!$P$10)/'صورت وضعیت و سود و زیان'!$P$9</f>
        <v>0.63928571428571423</v>
      </c>
      <c r="C22" s="81" t="s">
        <v>121</v>
      </c>
      <c r="K22" s="86"/>
    </row>
    <row r="23" spans="1:13" ht="15.6">
      <c r="A23" s="77" t="s">
        <v>101</v>
      </c>
      <c r="B23" s="78">
        <f>'صورت وضعیت و سود و زیان'!$P$26/'صورت وضعیت و سود و زیان'!$F$24</f>
        <v>1.784</v>
      </c>
      <c r="C23" s="81" t="s">
        <v>122</v>
      </c>
      <c r="K23" s="86"/>
    </row>
    <row r="24" spans="1:13" ht="15.6">
      <c r="A24" s="77" t="s">
        <v>102</v>
      </c>
      <c r="B24" s="78">
        <f>'صورت وضعیت و سود و زیان'!$P$26/'صورت وضعیت و سود و زیان'!$F$37</f>
        <v>3.484375</v>
      </c>
      <c r="C24" s="81" t="s">
        <v>124</v>
      </c>
    </row>
    <row r="25" spans="1:13">
      <c r="A25" s="90"/>
      <c r="B25" s="97"/>
      <c r="C25" s="74"/>
    </row>
    <row r="26" spans="1:13">
      <c r="L26" s="80"/>
    </row>
    <row r="28" spans="1:13" s="87" customFormat="1">
      <c r="A28" s="92"/>
      <c r="B28" s="92"/>
      <c r="I28" s="88"/>
    </row>
    <row r="29" spans="1:13" s="87" customFormat="1">
      <c r="A29" s="92"/>
      <c r="B29" s="92"/>
      <c r="I29" s="88"/>
    </row>
  </sheetData>
  <mergeCells count="1">
    <mergeCell ref="A1:C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rightToLeft="1" topLeftCell="A2" workbookViewId="0">
      <selection activeCell="I7" sqref="I7"/>
    </sheetView>
  </sheetViews>
  <sheetFormatPr defaultColWidth="8.8984375" defaultRowHeight="15"/>
  <cols>
    <col min="1" max="1" width="8.8984375" style="98"/>
    <col min="2" max="2" width="73.59765625" style="98" customWidth="1"/>
    <col min="3" max="16384" width="8.8984375" style="98"/>
  </cols>
  <sheetData>
    <row r="3" spans="1:2" ht="18.600000000000001" customHeight="1">
      <c r="A3" s="109" t="s">
        <v>130</v>
      </c>
      <c r="B3" s="110"/>
    </row>
    <row r="4" spans="1:2" ht="45">
      <c r="A4" s="102">
        <v>1</v>
      </c>
      <c r="B4" s="103" t="s">
        <v>125</v>
      </c>
    </row>
    <row r="5" spans="1:2">
      <c r="A5" s="102">
        <v>2</v>
      </c>
      <c r="B5" s="103" t="s">
        <v>126</v>
      </c>
    </row>
    <row r="6" spans="1:2">
      <c r="A6" s="102">
        <v>3</v>
      </c>
      <c r="B6" s="103" t="s">
        <v>127</v>
      </c>
    </row>
    <row r="7" spans="1:2" ht="45">
      <c r="A7" s="102">
        <v>4</v>
      </c>
      <c r="B7" s="103" t="s">
        <v>128</v>
      </c>
    </row>
    <row r="8" spans="1:2">
      <c r="A8" s="102">
        <v>5</v>
      </c>
      <c r="B8" s="103" t="s">
        <v>129</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صورت وضعیت و سود و زیان</vt:lpstr>
      <vt:lpstr>تجزیه و تحلیل نسبتهای مالی</vt:lpstr>
      <vt:lpstr>نکات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 ali</dc:creator>
  <cp:lastModifiedBy>Clinic.Computer</cp:lastModifiedBy>
  <dcterms:created xsi:type="dcterms:W3CDTF">2020-03-25T13:41:52Z</dcterms:created>
  <dcterms:modified xsi:type="dcterms:W3CDTF">2023-08-30T08:27:38Z</dcterms:modified>
</cp:coreProperties>
</file>