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محتوای حسابداری\رزومه های تولیدکنندگان محتوا\رزومه محتوا 1400\مطالب خانم بنفشه\"/>
    </mc:Choice>
  </mc:AlternateContent>
  <bookViews>
    <workbookView xWindow="0" yWindow="0" windowWidth="23040" windowHeight="8904" tabRatio="935" activeTab="3"/>
  </bookViews>
  <sheets>
    <sheet name="پرشین حساب" sheetId="2" r:id="rId1"/>
    <sheet name="صورت سود و زیان شرکت خدماتی " sheetId="3" r:id="rId2"/>
    <sheet name="صورت سود و زیان شرکت بازرگانی " sheetId="4" r:id="rId3"/>
    <sheet name="صورت سودوزیان در اظهارنامه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7" l="1"/>
  <c r="C24" i="7" s="1"/>
  <c r="C36" i="7"/>
  <c r="C23" i="7"/>
  <c r="C10" i="7"/>
  <c r="C9" i="7"/>
  <c r="C6" i="7"/>
  <c r="F32" i="4"/>
  <c r="F31" i="4"/>
  <c r="C38" i="7" l="1"/>
  <c r="E16" i="4"/>
  <c r="D14" i="4"/>
  <c r="D13" i="4"/>
  <c r="F8" i="4"/>
  <c r="F7" i="4"/>
  <c r="D16" i="3"/>
  <c r="D17" i="3" s="1"/>
  <c r="D18" i="3" s="1"/>
  <c r="D19" i="3" s="1"/>
  <c r="F19" i="4"/>
  <c r="F20" i="4" l="1"/>
</calcChain>
</file>

<file path=xl/sharedStrings.xml><?xml version="1.0" encoding="utf-8"?>
<sst xmlns="http://schemas.openxmlformats.org/spreadsheetml/2006/main" count="137" uniqueCount="100">
  <si>
    <t>پرشین حساب، آموزش ورود به دنیای کار حسابداری و مالیات</t>
  </si>
  <si>
    <t>اینستاگرام پرشین حساب</t>
  </si>
  <si>
    <t>عضویت در لینکدین پرشین حساب</t>
  </si>
  <si>
    <t>تلگرام پرشین حساب</t>
  </si>
  <si>
    <t>شرکت خدماتی xxx</t>
  </si>
  <si>
    <t>صورت سود و زیان</t>
  </si>
  <si>
    <t>برای سال منتهی به 29 اسفند 1400</t>
  </si>
  <si>
    <t>درآمد</t>
  </si>
  <si>
    <t xml:space="preserve"> کسرمی‌شود هزینه ها:</t>
  </si>
  <si>
    <t>هزینه تبلیغات</t>
  </si>
  <si>
    <t>هزینه تلفن</t>
  </si>
  <si>
    <t>هزینه آب و برق</t>
  </si>
  <si>
    <t>هزینه نظافت</t>
  </si>
  <si>
    <t>هزینه حقوق</t>
  </si>
  <si>
    <t>هزینه گاز</t>
  </si>
  <si>
    <t>هزینه متفرقه</t>
  </si>
  <si>
    <t>هزینه اجاره</t>
  </si>
  <si>
    <t>هزینه بیمه</t>
  </si>
  <si>
    <t>هزینه ملزومات</t>
  </si>
  <si>
    <t>سودخالص</t>
  </si>
  <si>
    <t>شر کت بازرگانی xxx</t>
  </si>
  <si>
    <t>صورت سود وزیان</t>
  </si>
  <si>
    <t>فروش خالص:</t>
  </si>
  <si>
    <t>فروش (ناخالص)</t>
  </si>
  <si>
    <t xml:space="preserve">                   (تخفیفات نقدی فروش + برگشت از خرید وتخفیفات)- فروش ناخالص = فروش خالص</t>
  </si>
  <si>
    <t xml:space="preserve"> کسرمی‌شود: برگشت از فروش وتخفیفات</t>
  </si>
  <si>
    <t>تخفیفات نقدی فروش</t>
  </si>
  <si>
    <t>فروش خالص</t>
  </si>
  <si>
    <t>بهای تمام شده کالای فروش رفته :</t>
  </si>
  <si>
    <t>(تخفیفات نقدی خرید + برگشت از خرید و تخفیفات ) - خرید کالا طی دوره + موجودی کالا اول دوره = خرید خالص</t>
  </si>
  <si>
    <t>موجودی کالا در اول دوره</t>
  </si>
  <si>
    <t>خریدکالا</t>
  </si>
  <si>
    <t xml:space="preserve"> کسرمی‌شود: برگشت از خرید وتخفیفات</t>
  </si>
  <si>
    <t>تخفیفات نقدی خرید</t>
  </si>
  <si>
    <t xml:space="preserve">            هزینه حمل  +  خرید خالص  =  بهای تمام شده  کالای خریداری شده</t>
  </si>
  <si>
    <t>خریدخالص</t>
  </si>
  <si>
    <t>اضافه می‌شود: هزینه حمل کالای خریداری شده</t>
  </si>
  <si>
    <t>بهای تمام شده کالای خریداری شده</t>
  </si>
  <si>
    <t>بهای تمام شده کالای آماده برای فروش</t>
  </si>
  <si>
    <t>موجودی  کالای پایان دوره - بهای تمام شده  کالای آماده فروش = بهای تمام شده  کالای فروش رفته</t>
  </si>
  <si>
    <t xml:space="preserve"> کسرمی‌شود: موجودی  کالا در پایان دوره</t>
  </si>
  <si>
    <t>بهای تمام شده کالای فروش رفته</t>
  </si>
  <si>
    <t>سودناخالص</t>
  </si>
  <si>
    <t>هز ینه های عملیاتی:</t>
  </si>
  <si>
    <t xml:space="preserve">بهای تمام شده  کالای فروش رفته + فروش خالص = سود ناخالص </t>
  </si>
  <si>
    <t>هزینه حقوق کارکنان</t>
  </si>
  <si>
    <t>هزینه آب، برق و تلفن</t>
  </si>
  <si>
    <t>هزینه پذیرایی</t>
  </si>
  <si>
    <t>هز ینه های عملیاتی - سودناخالص = سودخالص</t>
  </si>
  <si>
    <t>هزینه بیمه وسایط نقلیه</t>
  </si>
  <si>
    <t>هزینه ملزومات مصرفی</t>
  </si>
  <si>
    <t>هزینه آگهی و تبلیغات</t>
  </si>
  <si>
    <t>هزینه حمل کالای فروش رفته</t>
  </si>
  <si>
    <t>جمع هزینه های عملیات</t>
  </si>
  <si>
    <t>سود و (زیان) قبل از کسر مالیات     </t>
  </si>
  <si>
    <t>سود (زیان) ویژه       </t>
  </si>
  <si>
    <t>مالیات</t>
  </si>
  <si>
    <t>سایر هزینه ها</t>
  </si>
  <si>
    <t xml:space="preserve">مانده سال قبل </t>
  </si>
  <si>
    <t xml:space="preserve">مانده سال جاری </t>
  </si>
  <si>
    <t xml:space="preserve">شرح </t>
  </si>
  <si>
    <t xml:space="preserve">ردیف </t>
  </si>
  <si>
    <t xml:space="preserve"> </t>
  </si>
  <si>
    <t xml:space="preserve">حقوق، دستمزد و مزایا </t>
  </si>
  <si>
    <t xml:space="preserve">هزینه تبلیغات و بازاریابی </t>
  </si>
  <si>
    <t xml:space="preserve">هزینه مطالبات مشکوک الوصول و سوخت شده </t>
  </si>
  <si>
    <t xml:space="preserve">هزینه حسابرسی و حسابداری </t>
  </si>
  <si>
    <t xml:space="preserve">هزینه مشاوره مالی و حقوقی </t>
  </si>
  <si>
    <t xml:space="preserve">هزینه اجاره محل غیر از کارخانه </t>
  </si>
  <si>
    <t xml:space="preserve">سایر هزینه های فروش، اداری و عمومی </t>
  </si>
  <si>
    <t xml:space="preserve">جمع هزینه های فروش، اداری و عمومی </t>
  </si>
  <si>
    <t xml:space="preserve">سایر درآمدهای عملیاتی </t>
  </si>
  <si>
    <t xml:space="preserve">سایرهزینه های عملیاتی </t>
  </si>
  <si>
    <t xml:space="preserve">خالص سایر درآمدها و هزینه های عملیاتی </t>
  </si>
  <si>
    <t xml:space="preserve">سود سهام/ سهم الشرکه </t>
  </si>
  <si>
    <t xml:space="preserve">سود حاصل از اوراق مشارکت  </t>
  </si>
  <si>
    <t xml:space="preserve">سود سپرده های سرمایه گذاری </t>
  </si>
  <si>
    <t xml:space="preserve">درآمد اجاره </t>
  </si>
  <si>
    <t xml:space="preserve">سایر درآمدها و هزینه های غیر عملیاتی </t>
  </si>
  <si>
    <t xml:space="preserve">خالص سایر درآمدها و هزینه های غیر عملیاتی </t>
  </si>
  <si>
    <t xml:space="preserve">هزینه های مالی </t>
  </si>
  <si>
    <t>کمک های مالی پرداختی</t>
  </si>
  <si>
    <t>برای سال مالی منتهی به .....................</t>
  </si>
  <si>
    <t>جدول صورت سود و زیان</t>
  </si>
  <si>
    <t>کسر می شود: بهای تمام شده کالای فروش رفته</t>
  </si>
  <si>
    <t xml:space="preserve">سود (زیان) ناخالص فروش </t>
  </si>
  <si>
    <t>درآمد ناخالص پیمانکاری / ارائه خدمات</t>
  </si>
  <si>
    <t xml:space="preserve">کسر می شود:بهای تمام شده پیمانکاری / ارائه خدمات </t>
  </si>
  <si>
    <t xml:space="preserve">سود (زیان) ناخالص </t>
  </si>
  <si>
    <t xml:space="preserve">سود (زیان) ناشی از فروش ضایعات </t>
  </si>
  <si>
    <t xml:space="preserve">سود (زیان) ناشی از تسعیر دارایی ها و بدهی های ارزی عملیاتی </t>
  </si>
  <si>
    <t xml:space="preserve">سود (زیان) عملیاتی </t>
  </si>
  <si>
    <t xml:space="preserve">سود (زیان) ناشی از تسعیر دارایی ها و بدهی های ارزی غیرمرتبط با عملیات اصلی </t>
  </si>
  <si>
    <t xml:space="preserve">سود (زیان) ویژه </t>
  </si>
  <si>
    <t xml:space="preserve">سود (زیان) ناخالص پیمانکاری/ ارائه خدمات </t>
  </si>
  <si>
    <t xml:space="preserve">سود (زیان) ناشی از فروش دارایی های غیر منقول </t>
  </si>
  <si>
    <t xml:space="preserve">سود (زیان) ناشی از فروش سایر دارایی ها </t>
  </si>
  <si>
    <t xml:space="preserve">سود (زیان) حاصل از فروش مواد اولیه </t>
  </si>
  <si>
    <t xml:space="preserve">سود (زیان) حاصل از فروش سرمایه گذاری </t>
  </si>
  <si>
    <t>جمع هزینه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</si>
</sst>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20"/>
      <color theme="0"/>
      <name val="B Nazanin"/>
      <charset val="178"/>
    </font>
    <font>
      <b/>
      <sz val="20"/>
      <color theme="0"/>
      <name val="B Nazanin"/>
      <charset val="178"/>
    </font>
    <font>
      <b/>
      <sz val="12"/>
      <color theme="4" tint="-0.499984740745262"/>
      <name val="B Nazanin"/>
      <charset val="178"/>
    </font>
    <font>
      <sz val="12"/>
      <color theme="4" tint="-0.499984740745262"/>
      <name val="B Nazanin"/>
      <charset val="178"/>
    </font>
    <font>
      <sz val="12"/>
      <color theme="1"/>
      <name val="B Nazanin"/>
      <charset val="178"/>
    </font>
    <font>
      <b/>
      <sz val="14"/>
      <color theme="4" tint="-0.499984740745262"/>
      <name val="B Nazanin"/>
      <charset val="178"/>
    </font>
    <font>
      <sz val="12"/>
      <color rgb="FF000000"/>
      <name val="B Nazanin"/>
      <charset val="178"/>
    </font>
    <font>
      <b/>
      <sz val="12"/>
      <color rgb="FFFFFFFF"/>
      <name val="B Nazanin"/>
      <charset val="178"/>
    </font>
    <font>
      <b/>
      <sz val="12"/>
      <color rgb="FF000000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548DD4"/>
        <bgColor indexed="64"/>
      </patternFill>
    </fill>
  </fills>
  <borders count="31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double">
        <color rgb="FFBFBFBF"/>
      </bottom>
      <diagonal/>
    </border>
    <border>
      <left/>
      <right style="medium">
        <color rgb="FF999999"/>
      </right>
      <top/>
      <bottom style="double">
        <color rgb="FFBFBFBF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BFBFBF"/>
      </bottom>
      <diagonal/>
    </border>
    <border>
      <left/>
      <right style="medium">
        <color rgb="FF999999"/>
      </right>
      <top/>
      <bottom style="medium">
        <color rgb="FFBFBFBF"/>
      </bottom>
      <diagonal/>
    </border>
    <border>
      <left/>
      <right style="medium">
        <color rgb="FFBFBFBF"/>
      </right>
      <top/>
      <bottom style="double">
        <color rgb="FFBFBFBF"/>
      </bottom>
      <diagonal/>
    </border>
    <border>
      <left style="medium">
        <color rgb="FF999999"/>
      </left>
      <right style="medium">
        <color rgb="FF999999"/>
      </right>
      <top/>
      <bottom style="thick">
        <color rgb="FF000000"/>
      </bottom>
      <diagonal/>
    </border>
    <border>
      <left/>
      <right style="medium">
        <color rgb="FF999999"/>
      </right>
      <top/>
      <bottom style="thick">
        <color rgb="FF000000"/>
      </bottom>
      <diagonal/>
    </border>
    <border>
      <left/>
      <right/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/>
    <xf numFmtId="0" fontId="4" fillId="4" borderId="0" xfId="0" applyFont="1" applyFill="1" applyAlignment="1">
      <alignment horizontal="center" vertical="center" readingOrder="2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4" borderId="8" xfId="0" applyFont="1" applyFill="1" applyBorder="1"/>
    <xf numFmtId="0" fontId="5" fillId="0" borderId="0" xfId="0" applyFont="1" applyAlignment="1">
      <alignment horizontal="center" vertical="center"/>
    </xf>
    <xf numFmtId="0" fontId="4" fillId="3" borderId="2" xfId="0" applyFont="1" applyFill="1" applyBorder="1"/>
    <xf numFmtId="164" fontId="4" fillId="3" borderId="12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3" borderId="15" xfId="1" applyNumberFormat="1" applyFont="1" applyFill="1" applyBorder="1" applyAlignment="1">
      <alignment horizontal="center" vertical="center"/>
    </xf>
    <xf numFmtId="0" fontId="4" fillId="3" borderId="7" xfId="0" applyFont="1" applyFill="1" applyBorder="1"/>
    <xf numFmtId="164" fontId="4" fillId="3" borderId="9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0" fontId="4" fillId="3" borderId="5" xfId="0" applyFont="1" applyFill="1" applyBorder="1"/>
    <xf numFmtId="164" fontId="4" fillId="3" borderId="8" xfId="1" applyNumberFormat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38" fontId="4" fillId="3" borderId="15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/>
    <xf numFmtId="3" fontId="4" fillId="3" borderId="8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4" fillId="3" borderId="17" xfId="0" applyNumberFormat="1" applyFont="1" applyFill="1" applyBorder="1" applyAlignment="1">
      <alignment horizontal="center"/>
    </xf>
    <xf numFmtId="38" fontId="4" fillId="3" borderId="13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 readingOrder="2"/>
    </xf>
    <xf numFmtId="3" fontId="4" fillId="5" borderId="6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4" fillId="6" borderId="0" xfId="0" applyFont="1" applyFill="1" applyAlignment="1">
      <alignment horizontal="center" vertical="center" readingOrder="2"/>
    </xf>
    <xf numFmtId="3" fontId="4" fillId="6" borderId="6" xfId="0" applyNumberFormat="1" applyFont="1" applyFill="1" applyBorder="1" applyAlignment="1">
      <alignment horizontal="center"/>
    </xf>
    <xf numFmtId="0" fontId="4" fillId="6" borderId="8" xfId="0" applyFont="1" applyFill="1" applyBorder="1"/>
    <xf numFmtId="3" fontId="4" fillId="4" borderId="8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 vertical="center" readingOrder="2"/>
    </xf>
    <xf numFmtId="3" fontId="4" fillId="7" borderId="17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4" fillId="8" borderId="8" xfId="0" applyFont="1" applyFill="1" applyBorder="1"/>
    <xf numFmtId="3" fontId="4" fillId="8" borderId="6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 readingOrder="2"/>
    </xf>
    <xf numFmtId="3" fontId="4" fillId="4" borderId="18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 vertical="center" wrapText="1" readingOrder="2"/>
    </xf>
    <xf numFmtId="0" fontId="9" fillId="9" borderId="20" xfId="0" applyFont="1" applyFill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10" fillId="11" borderId="20" xfId="0" applyFont="1" applyFill="1" applyBorder="1" applyAlignment="1">
      <alignment horizontal="center" vertical="center" wrapText="1" readingOrder="1"/>
    </xf>
    <xf numFmtId="0" fontId="10" fillId="11" borderId="20" xfId="0" applyFont="1" applyFill="1" applyBorder="1" applyAlignment="1">
      <alignment horizontal="center" vertical="center" wrapText="1" readingOrder="2"/>
    </xf>
    <xf numFmtId="0" fontId="8" fillId="0" borderId="24" xfId="0" applyFont="1" applyBorder="1" applyAlignment="1">
      <alignment horizontal="center" vertical="center" wrapText="1" readingOrder="2"/>
    </xf>
    <xf numFmtId="0" fontId="8" fillId="0" borderId="24" xfId="0" applyFont="1" applyBorder="1" applyAlignment="1">
      <alignment horizontal="center" vertical="center" wrapText="1" readingOrder="1"/>
    </xf>
    <xf numFmtId="0" fontId="10" fillId="11" borderId="22" xfId="0" applyFont="1" applyFill="1" applyBorder="1" applyAlignment="1">
      <alignment horizontal="center" vertical="center" wrapText="1" readingOrder="2"/>
    </xf>
    <xf numFmtId="0" fontId="10" fillId="11" borderId="22" xfId="0" applyFont="1" applyFill="1" applyBorder="1" applyAlignment="1">
      <alignment horizontal="center" vertical="center" wrapText="1" readingOrder="1"/>
    </xf>
    <xf numFmtId="0" fontId="9" fillId="12" borderId="20" xfId="0" applyFont="1" applyFill="1" applyBorder="1" applyAlignment="1">
      <alignment horizontal="center" vertical="center" wrapText="1" readingOrder="1"/>
    </xf>
    <xf numFmtId="0" fontId="9" fillId="12" borderId="20" xfId="0" applyFont="1" applyFill="1" applyBorder="1" applyAlignment="1">
      <alignment horizontal="center" vertical="center" wrapText="1" readingOrder="2"/>
    </xf>
    <xf numFmtId="0" fontId="8" fillId="0" borderId="22" xfId="0" applyFont="1" applyBorder="1" applyAlignment="1">
      <alignment horizontal="center" vertical="center" wrapText="1" readingOrder="2"/>
    </xf>
    <xf numFmtId="0" fontId="9" fillId="12" borderId="27" xfId="0" applyFont="1" applyFill="1" applyBorder="1" applyAlignment="1">
      <alignment horizontal="center" vertical="center" wrapText="1" readingOrder="1"/>
    </xf>
    <xf numFmtId="0" fontId="9" fillId="12" borderId="27" xfId="0" applyFont="1" applyFill="1" applyBorder="1" applyAlignment="1">
      <alignment horizontal="center" vertical="center" wrapText="1" readingOrder="2"/>
    </xf>
    <xf numFmtId="0" fontId="10" fillId="12" borderId="20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9" fillId="9" borderId="20" xfId="0" applyFont="1" applyFill="1" applyBorder="1" applyAlignment="1">
      <alignment horizontal="center" vertical="center" wrapText="1" readingOrder="2"/>
    </xf>
    <xf numFmtId="0" fontId="9" fillId="9" borderId="28" xfId="0" applyFont="1" applyFill="1" applyBorder="1" applyAlignment="1">
      <alignment horizontal="center" vertical="center" wrapText="1" readingOrder="2"/>
    </xf>
    <xf numFmtId="0" fontId="9" fillId="9" borderId="29" xfId="0" applyFont="1" applyFill="1" applyBorder="1" applyAlignment="1">
      <alignment horizontal="center" vertical="center" wrapText="1" readingOrder="2"/>
    </xf>
    <xf numFmtId="0" fontId="9" fillId="9" borderId="30" xfId="0" applyFont="1" applyFill="1" applyBorder="1" applyAlignment="1">
      <alignment horizontal="center" vertical="center" wrapText="1" readingOrder="2"/>
    </xf>
    <xf numFmtId="164" fontId="8" fillId="10" borderId="20" xfId="1" applyNumberFormat="1" applyFont="1" applyFill="1" applyBorder="1" applyAlignment="1">
      <alignment horizontal="center" vertical="center" wrapText="1" readingOrder="1"/>
    </xf>
    <xf numFmtId="164" fontId="8" fillId="0" borderId="19" xfId="1" applyNumberFormat="1" applyFont="1" applyBorder="1" applyAlignment="1">
      <alignment horizontal="center" vertical="center" wrapText="1" readingOrder="1"/>
    </xf>
    <xf numFmtId="164" fontId="8" fillId="10" borderId="22" xfId="1" applyNumberFormat="1" applyFont="1" applyFill="1" applyBorder="1" applyAlignment="1">
      <alignment horizontal="center" vertical="center" wrapText="1" readingOrder="1"/>
    </xf>
    <xf numFmtId="164" fontId="8" fillId="0" borderId="21" xfId="1" applyNumberFormat="1" applyFont="1" applyBorder="1" applyAlignment="1">
      <alignment horizontal="center" vertical="center" wrapText="1" readingOrder="1"/>
    </xf>
    <xf numFmtId="164" fontId="10" fillId="11" borderId="20" xfId="1" applyNumberFormat="1" applyFont="1" applyFill="1" applyBorder="1" applyAlignment="1">
      <alignment horizontal="center" vertical="center" wrapText="1" readingOrder="1"/>
    </xf>
    <xf numFmtId="164" fontId="10" fillId="11" borderId="19" xfId="1" applyNumberFormat="1" applyFont="1" applyFill="1" applyBorder="1" applyAlignment="1">
      <alignment horizontal="center" vertical="center" wrapText="1" readingOrder="1"/>
    </xf>
    <xf numFmtId="164" fontId="8" fillId="10" borderId="24" xfId="1" applyNumberFormat="1" applyFont="1" applyFill="1" applyBorder="1" applyAlignment="1">
      <alignment horizontal="center" vertical="center" wrapText="1" readingOrder="1"/>
    </xf>
    <xf numFmtId="164" fontId="8" fillId="0" borderId="23" xfId="1" applyNumberFormat="1" applyFont="1" applyBorder="1" applyAlignment="1">
      <alignment horizontal="center" vertical="center" wrapText="1" readingOrder="1"/>
    </xf>
    <xf numFmtId="164" fontId="10" fillId="11" borderId="25" xfId="1" applyNumberFormat="1" applyFont="1" applyFill="1" applyBorder="1" applyAlignment="1">
      <alignment horizontal="center" vertical="center" wrapText="1" readingOrder="1"/>
    </xf>
    <xf numFmtId="164" fontId="10" fillId="11" borderId="21" xfId="1" applyNumberFormat="1" applyFont="1" applyFill="1" applyBorder="1" applyAlignment="1">
      <alignment horizontal="center" vertical="center" wrapText="1" readingOrder="1"/>
    </xf>
    <xf numFmtId="164" fontId="9" fillId="12" borderId="20" xfId="1" applyNumberFormat="1" applyFont="1" applyFill="1" applyBorder="1" applyAlignment="1">
      <alignment horizontal="center" vertical="center" wrapText="1" readingOrder="1"/>
    </xf>
    <xf numFmtId="164" fontId="9" fillId="12" borderId="19" xfId="1" applyNumberFormat="1" applyFont="1" applyFill="1" applyBorder="1" applyAlignment="1">
      <alignment horizontal="center" vertical="center" wrapText="1" readingOrder="1"/>
    </xf>
    <xf numFmtId="164" fontId="8" fillId="0" borderId="20" xfId="1" applyNumberFormat="1" applyFont="1" applyBorder="1" applyAlignment="1">
      <alignment horizontal="center" vertical="center" wrapText="1" readingOrder="1"/>
    </xf>
    <xf numFmtId="164" fontId="8" fillId="0" borderId="22" xfId="1" applyNumberFormat="1" applyFont="1" applyBorder="1" applyAlignment="1">
      <alignment horizontal="center" vertical="center" wrapText="1" readingOrder="1"/>
    </xf>
    <xf numFmtId="164" fontId="10" fillId="11" borderId="22" xfId="1" applyNumberFormat="1" applyFont="1" applyFill="1" applyBorder="1" applyAlignment="1">
      <alignment horizontal="center" vertical="center" wrapText="1" readingOrder="1"/>
    </xf>
    <xf numFmtId="164" fontId="9" fillId="12" borderId="27" xfId="1" applyNumberFormat="1" applyFont="1" applyFill="1" applyBorder="1" applyAlignment="1">
      <alignment horizontal="center" vertical="center" wrapText="1" readingOrder="1"/>
    </xf>
    <xf numFmtId="164" fontId="9" fillId="12" borderId="26" xfId="1" applyNumberFormat="1" applyFont="1" applyFill="1" applyBorder="1" applyAlignment="1">
      <alignment horizontal="center" vertical="center" wrapText="1" readingOrder="1"/>
    </xf>
    <xf numFmtId="164" fontId="10" fillId="10" borderId="20" xfId="1" applyNumberFormat="1" applyFont="1" applyFill="1" applyBorder="1" applyAlignment="1">
      <alignment horizontal="center" vertical="center" wrapText="1" readingOrder="1"/>
    </xf>
    <xf numFmtId="164" fontId="10" fillId="12" borderId="19" xfId="1" applyNumberFormat="1" applyFont="1" applyFill="1" applyBorder="1" applyAlignment="1">
      <alignment horizontal="center" vertical="center" wrapText="1" readingOrder="1"/>
    </xf>
    <xf numFmtId="0" fontId="10" fillId="12" borderId="20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4899660</xdr:colOff>
      <xdr:row>0</xdr:row>
      <xdr:rowOff>1615441</xdr:rowOff>
    </xdr:to>
    <xdr:pic>
      <xdr:nvPicPr>
        <xdr:cNvPr id="2" name="Picture 1" descr="https://persianhesab.com/wp-content/uploads/2021/08/logo-slogan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27320" y="1"/>
          <a:ext cx="4899660" cy="161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1</xdr:rowOff>
    </xdr:from>
    <xdr:to>
      <xdr:col>0</xdr:col>
      <xdr:colOff>975360</xdr:colOff>
      <xdr:row>3</xdr:row>
      <xdr:rowOff>18089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86574080" y="2537461"/>
          <a:ext cx="975360" cy="8562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30481</xdr:rowOff>
    </xdr:from>
    <xdr:to>
      <xdr:col>0</xdr:col>
      <xdr:colOff>986610</xdr:colOff>
      <xdr:row>4</xdr:row>
      <xdr:rowOff>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486562830" y="3406141"/>
          <a:ext cx="98661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15240</xdr:rowOff>
    </xdr:from>
    <xdr:to>
      <xdr:col>0</xdr:col>
      <xdr:colOff>982980</xdr:colOff>
      <xdr:row>4</xdr:row>
      <xdr:rowOff>807721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486566460" y="4229100"/>
          <a:ext cx="982980" cy="792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persianhesabcom" TargetMode="External"/><Relationship Id="rId2" Type="http://schemas.openxmlformats.org/officeDocument/2006/relationships/hyperlink" Target="https://persianhesab.com/" TargetMode="External"/><Relationship Id="rId1" Type="http://schemas.openxmlformats.org/officeDocument/2006/relationships/hyperlink" Target="https://instagram.com/persianhesabcom?utm_medium=copy_li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r.linkedin.com/company/persianhesab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rightToLeft="1" workbookViewId="0">
      <selection activeCell="B2" sqref="B2"/>
    </sheetView>
  </sheetViews>
  <sheetFormatPr defaultColWidth="99.21875" defaultRowHeight="30.6" x14ac:dyDescent="0.9"/>
  <cols>
    <col min="1" max="16384" width="99.21875" style="1"/>
  </cols>
  <sheetData>
    <row r="1" spans="1:1" ht="133.80000000000001" customHeight="1" x14ac:dyDescent="0.9"/>
    <row r="2" spans="1:1" s="3" customFormat="1" ht="66" customHeight="1" x14ac:dyDescent="1">
      <c r="A2" s="2" t="s">
        <v>0</v>
      </c>
    </row>
    <row r="3" spans="1:1" s="3" customFormat="1" ht="66" customHeight="1" x14ac:dyDescent="1">
      <c r="A3" s="2" t="s">
        <v>1</v>
      </c>
    </row>
    <row r="4" spans="1:1" s="3" customFormat="1" ht="66" customHeight="1" x14ac:dyDescent="1">
      <c r="A4" s="2" t="s">
        <v>3</v>
      </c>
    </row>
    <row r="5" spans="1:1" s="3" customFormat="1" ht="66" customHeight="1" x14ac:dyDescent="1">
      <c r="A5" s="2" t="s">
        <v>2</v>
      </c>
    </row>
  </sheetData>
  <hyperlinks>
    <hyperlink ref="A3" r:id="rId1"/>
    <hyperlink ref="A2" r:id="rId2"/>
    <hyperlink ref="A4" r:id="rId3"/>
    <hyperlink ref="A5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>
      <selection activeCell="G1" sqref="G1"/>
    </sheetView>
  </sheetViews>
  <sheetFormatPr defaultRowHeight="22.8" customHeight="1" x14ac:dyDescent="0.55000000000000004"/>
  <cols>
    <col min="1" max="1" width="2" style="4" customWidth="1"/>
    <col min="2" max="2" width="32.109375" style="4" customWidth="1"/>
    <col min="3" max="4" width="21.6640625" style="10" customWidth="1"/>
    <col min="5" max="6" width="8.88671875" style="4"/>
    <col min="7" max="7" width="23.109375" style="4" customWidth="1"/>
    <col min="8" max="8" width="16.88671875" style="4" customWidth="1"/>
    <col min="9" max="16384" width="8.88671875" style="4"/>
  </cols>
  <sheetData>
    <row r="1" spans="2:4" ht="23.4" x14ac:dyDescent="0.75">
      <c r="B1" s="62" t="s">
        <v>4</v>
      </c>
      <c r="C1" s="63"/>
      <c r="D1" s="64"/>
    </row>
    <row r="2" spans="2:4" ht="23.4" x14ac:dyDescent="0.75">
      <c r="B2" s="65" t="s">
        <v>5</v>
      </c>
      <c r="C2" s="66"/>
      <c r="D2" s="67"/>
    </row>
    <row r="3" spans="2:4" ht="24" thickBot="1" x14ac:dyDescent="0.8">
      <c r="B3" s="68" t="s">
        <v>6</v>
      </c>
      <c r="C3" s="69"/>
      <c r="D3" s="70"/>
    </row>
    <row r="4" spans="2:4" ht="21" thickBot="1" x14ac:dyDescent="0.7">
      <c r="B4" s="11" t="s">
        <v>7</v>
      </c>
      <c r="C4" s="12"/>
      <c r="D4" s="13">
        <v>100000000</v>
      </c>
    </row>
    <row r="5" spans="2:4" ht="21" thickBot="1" x14ac:dyDescent="0.7">
      <c r="B5" s="11" t="s">
        <v>8</v>
      </c>
      <c r="C5" s="12"/>
      <c r="D5" s="13"/>
    </row>
    <row r="6" spans="2:4" ht="21" thickBot="1" x14ac:dyDescent="0.7">
      <c r="B6" s="14" t="s">
        <v>9</v>
      </c>
      <c r="C6" s="15">
        <v>500000</v>
      </c>
      <c r="D6" s="16"/>
    </row>
    <row r="7" spans="2:4" ht="21" thickBot="1" x14ac:dyDescent="0.7">
      <c r="B7" s="17" t="s">
        <v>10</v>
      </c>
      <c r="C7" s="18">
        <v>600000</v>
      </c>
      <c r="D7" s="19"/>
    </row>
    <row r="8" spans="2:4" ht="21" thickBot="1" x14ac:dyDescent="0.7">
      <c r="B8" s="17" t="s">
        <v>11</v>
      </c>
      <c r="C8" s="18">
        <v>900000</v>
      </c>
      <c r="D8" s="19"/>
    </row>
    <row r="9" spans="2:4" ht="21" thickBot="1" x14ac:dyDescent="0.7">
      <c r="B9" s="20" t="s">
        <v>12</v>
      </c>
      <c r="C9" s="21">
        <v>7000000</v>
      </c>
      <c r="D9" s="22"/>
    </row>
    <row r="10" spans="2:4" ht="21" thickBot="1" x14ac:dyDescent="0.7">
      <c r="B10" s="11" t="s">
        <v>13</v>
      </c>
      <c r="C10" s="12">
        <v>20000000</v>
      </c>
      <c r="D10" s="13"/>
    </row>
    <row r="11" spans="2:4" ht="21" thickBot="1" x14ac:dyDescent="0.7">
      <c r="B11" s="14" t="s">
        <v>14</v>
      </c>
      <c r="C11" s="15">
        <v>10000000</v>
      </c>
      <c r="D11" s="16"/>
    </row>
    <row r="12" spans="2:4" ht="21" thickBot="1" x14ac:dyDescent="0.7">
      <c r="B12" s="17" t="s">
        <v>16</v>
      </c>
      <c r="C12" s="18">
        <v>6000000</v>
      </c>
      <c r="D12" s="19"/>
    </row>
    <row r="13" spans="2:4" ht="21" thickBot="1" x14ac:dyDescent="0.7">
      <c r="B13" s="11" t="s">
        <v>17</v>
      </c>
      <c r="C13" s="12">
        <v>6000000</v>
      </c>
      <c r="D13" s="13"/>
    </row>
    <row r="14" spans="2:4" ht="21" thickBot="1" x14ac:dyDescent="0.7">
      <c r="B14" s="14" t="s">
        <v>18</v>
      </c>
      <c r="C14" s="15">
        <v>8000000</v>
      </c>
      <c r="D14" s="16"/>
    </row>
    <row r="15" spans="2:4" ht="21" thickBot="1" x14ac:dyDescent="0.7">
      <c r="B15" s="17" t="s">
        <v>57</v>
      </c>
      <c r="C15" s="18">
        <v>5000000</v>
      </c>
      <c r="D15" s="19"/>
    </row>
    <row r="16" spans="2:4" ht="21" thickBot="1" x14ac:dyDescent="0.7">
      <c r="B16" s="14"/>
      <c r="C16" s="15" t="s">
        <v>99</v>
      </c>
      <c r="D16" s="16">
        <f>SUM(C6:C15)</f>
        <v>64000000</v>
      </c>
    </row>
    <row r="17" spans="2:4" ht="22.8" customHeight="1" thickBot="1" x14ac:dyDescent="0.7">
      <c r="B17" s="14" t="s">
        <v>54</v>
      </c>
      <c r="C17" s="15"/>
      <c r="D17" s="16">
        <f>D4-D16</f>
        <v>36000000</v>
      </c>
    </row>
    <row r="18" spans="2:4" ht="21" thickBot="1" x14ac:dyDescent="0.7">
      <c r="B18" s="14" t="s">
        <v>56</v>
      </c>
      <c r="C18" s="15"/>
      <c r="D18" s="23">
        <f>-D17*25%</f>
        <v>-9000000</v>
      </c>
    </row>
    <row r="19" spans="2:4" ht="22.8" customHeight="1" thickBot="1" x14ac:dyDescent="0.7">
      <c r="B19" s="17" t="s">
        <v>55</v>
      </c>
      <c r="C19" s="18"/>
      <c r="D19" s="19">
        <f>D17+D18</f>
        <v>27000000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rightToLeft="1" workbookViewId="0">
      <selection activeCell="H1" sqref="H1"/>
    </sheetView>
  </sheetViews>
  <sheetFormatPr defaultRowHeight="19.2" customHeight="1" x14ac:dyDescent="0.65"/>
  <cols>
    <col min="1" max="1" width="2.33203125" style="7" customWidth="1"/>
    <col min="2" max="2" width="37.44140625" style="7" customWidth="1"/>
    <col min="3" max="6" width="15.77734375" style="7" customWidth="1"/>
    <col min="7" max="7" width="3.6640625" style="7" customWidth="1"/>
    <col min="8" max="8" width="88.6640625" style="7" customWidth="1"/>
    <col min="9" max="16384" width="8.88671875" style="7"/>
  </cols>
  <sheetData>
    <row r="1" spans="2:8" ht="19.2" customHeight="1" x14ac:dyDescent="0.65">
      <c r="B1" s="53" t="s">
        <v>20</v>
      </c>
      <c r="C1" s="54"/>
      <c r="D1" s="54"/>
      <c r="E1" s="54"/>
      <c r="F1" s="55"/>
      <c r="G1" s="6"/>
    </row>
    <row r="2" spans="2:8" ht="19.2" customHeight="1" x14ac:dyDescent="0.65">
      <c r="B2" s="56" t="s">
        <v>21</v>
      </c>
      <c r="C2" s="57"/>
      <c r="D2" s="57"/>
      <c r="E2" s="57"/>
      <c r="F2" s="58"/>
      <c r="G2" s="6"/>
    </row>
    <row r="3" spans="2:8" ht="19.2" customHeight="1" thickBot="1" x14ac:dyDescent="0.7">
      <c r="B3" s="59" t="s">
        <v>6</v>
      </c>
      <c r="C3" s="60"/>
      <c r="D3" s="60"/>
      <c r="E3" s="60"/>
      <c r="F3" s="61"/>
      <c r="G3" s="6"/>
    </row>
    <row r="4" spans="2:8" ht="19.2" customHeight="1" x14ac:dyDescent="0.65">
      <c r="B4" s="24" t="s">
        <v>22</v>
      </c>
      <c r="C4" s="25"/>
      <c r="D4" s="26"/>
      <c r="E4" s="25"/>
      <c r="F4" s="27"/>
      <c r="G4" s="6"/>
    </row>
    <row r="5" spans="2:8" ht="19.2" customHeight="1" x14ac:dyDescent="0.65">
      <c r="B5" s="28" t="s">
        <v>23</v>
      </c>
      <c r="C5" s="29"/>
      <c r="D5" s="30"/>
      <c r="E5" s="29"/>
      <c r="F5" s="31">
        <v>1000000000</v>
      </c>
    </row>
    <row r="6" spans="2:8" ht="19.2" customHeight="1" x14ac:dyDescent="0.65">
      <c r="B6" s="28" t="s">
        <v>25</v>
      </c>
      <c r="C6" s="29"/>
      <c r="D6" s="30"/>
      <c r="E6" s="29">
        <v>200000</v>
      </c>
      <c r="F6" s="30"/>
      <c r="H6" s="8"/>
    </row>
    <row r="7" spans="2:8" ht="19.2" customHeight="1" x14ac:dyDescent="0.65">
      <c r="B7" s="28" t="s">
        <v>26</v>
      </c>
      <c r="C7" s="29"/>
      <c r="D7" s="30"/>
      <c r="E7" s="34">
        <v>300000</v>
      </c>
      <c r="F7" s="35">
        <f>E6+E7</f>
        <v>500000</v>
      </c>
      <c r="H7" s="8"/>
    </row>
    <row r="8" spans="2:8" ht="19.2" customHeight="1" x14ac:dyDescent="0.65">
      <c r="B8" s="40" t="s">
        <v>27</v>
      </c>
      <c r="C8" s="29"/>
      <c r="D8" s="30"/>
      <c r="E8" s="29"/>
      <c r="F8" s="39">
        <f>F5-F7</f>
        <v>999500000</v>
      </c>
      <c r="H8" s="38" t="s">
        <v>24</v>
      </c>
    </row>
    <row r="9" spans="2:8" ht="19.2" customHeight="1" x14ac:dyDescent="0.65">
      <c r="B9" s="28" t="s">
        <v>28</v>
      </c>
      <c r="C9" s="29"/>
      <c r="D9" s="30"/>
      <c r="E9" s="29"/>
      <c r="F9" s="30"/>
      <c r="H9" s="8"/>
    </row>
    <row r="10" spans="2:8" ht="19.2" customHeight="1" x14ac:dyDescent="0.65">
      <c r="B10" s="28" t="s">
        <v>30</v>
      </c>
      <c r="C10" s="29"/>
      <c r="D10" s="30"/>
      <c r="E10" s="29">
        <v>4000000</v>
      </c>
      <c r="F10" s="30"/>
      <c r="H10" s="8"/>
    </row>
    <row r="11" spans="2:8" ht="19.2" customHeight="1" x14ac:dyDescent="0.65">
      <c r="B11" s="28" t="s">
        <v>31</v>
      </c>
      <c r="C11" s="29"/>
      <c r="D11" s="30">
        <v>6000000</v>
      </c>
      <c r="E11" s="29"/>
      <c r="F11" s="30"/>
    </row>
    <row r="12" spans="2:8" ht="19.2" customHeight="1" x14ac:dyDescent="0.65">
      <c r="B12" s="28" t="s">
        <v>32</v>
      </c>
      <c r="C12" s="29">
        <v>40000</v>
      </c>
      <c r="D12" s="30"/>
      <c r="E12" s="29"/>
      <c r="F12" s="30"/>
      <c r="H12" s="8"/>
    </row>
    <row r="13" spans="2:8" ht="19.2" customHeight="1" x14ac:dyDescent="0.65">
      <c r="B13" s="28" t="s">
        <v>33</v>
      </c>
      <c r="C13" s="34">
        <v>30000</v>
      </c>
      <c r="D13" s="36">
        <f>C12+C13</f>
        <v>70000</v>
      </c>
      <c r="E13" s="29"/>
      <c r="F13" s="30"/>
      <c r="H13" s="8"/>
    </row>
    <row r="14" spans="2:8" ht="19.2" customHeight="1" x14ac:dyDescent="0.65">
      <c r="B14" s="43" t="s">
        <v>35</v>
      </c>
      <c r="C14" s="29"/>
      <c r="D14" s="42">
        <f>E10+D11-D13</f>
        <v>9930000</v>
      </c>
      <c r="E14" s="29"/>
      <c r="F14" s="30"/>
      <c r="H14" s="41" t="s">
        <v>29</v>
      </c>
    </row>
    <row r="15" spans="2:8" ht="19.2" customHeight="1" x14ac:dyDescent="0.65">
      <c r="B15" s="28" t="s">
        <v>36</v>
      </c>
      <c r="C15" s="29"/>
      <c r="D15" s="30">
        <v>800000</v>
      </c>
      <c r="E15" s="29"/>
      <c r="F15" s="30"/>
      <c r="H15" s="8"/>
    </row>
    <row r="16" spans="2:8" ht="19.2" customHeight="1" x14ac:dyDescent="0.65">
      <c r="B16" s="9" t="s">
        <v>37</v>
      </c>
      <c r="C16" s="29"/>
      <c r="D16" s="37"/>
      <c r="E16" s="44">
        <f>D14+D15</f>
        <v>10730000</v>
      </c>
      <c r="F16" s="30"/>
      <c r="H16" s="5" t="s">
        <v>34</v>
      </c>
    </row>
    <row r="17" spans="2:8" ht="19.2" customHeight="1" x14ac:dyDescent="0.65">
      <c r="B17" s="28" t="s">
        <v>38</v>
      </c>
      <c r="C17" s="29"/>
      <c r="D17" s="30"/>
      <c r="E17" s="37">
        <v>2000000</v>
      </c>
      <c r="F17" s="30"/>
    </row>
    <row r="18" spans="2:8" ht="19.2" customHeight="1" x14ac:dyDescent="0.65">
      <c r="B18" s="28" t="s">
        <v>40</v>
      </c>
      <c r="C18" s="29"/>
      <c r="D18" s="30"/>
      <c r="E18" s="29">
        <v>300000</v>
      </c>
      <c r="F18" s="30"/>
      <c r="H18" s="8"/>
    </row>
    <row r="19" spans="2:8" ht="19.2" customHeight="1" x14ac:dyDescent="0.65">
      <c r="B19" s="47" t="s">
        <v>41</v>
      </c>
      <c r="C19" s="29"/>
      <c r="D19" s="30"/>
      <c r="E19" s="37"/>
      <c r="F19" s="46">
        <f>E17-E18</f>
        <v>1700000</v>
      </c>
      <c r="H19" s="45" t="s">
        <v>39</v>
      </c>
    </row>
    <row r="20" spans="2:8" ht="19.2" customHeight="1" x14ac:dyDescent="0.65">
      <c r="B20" s="48" t="s">
        <v>42</v>
      </c>
      <c r="C20" s="29"/>
      <c r="D20" s="30"/>
      <c r="E20" s="29"/>
      <c r="F20" s="49">
        <f>F8-F19</f>
        <v>997800000</v>
      </c>
      <c r="H20" s="50" t="s">
        <v>44</v>
      </c>
    </row>
    <row r="21" spans="2:8" ht="19.2" customHeight="1" x14ac:dyDescent="0.65">
      <c r="B21" s="28" t="s">
        <v>43</v>
      </c>
      <c r="C21" s="29"/>
      <c r="D21" s="30"/>
      <c r="E21" s="29"/>
      <c r="F21" s="30"/>
    </row>
    <row r="22" spans="2:8" ht="19.2" customHeight="1" x14ac:dyDescent="0.65">
      <c r="B22" s="28" t="s">
        <v>45</v>
      </c>
      <c r="C22" s="29"/>
      <c r="D22" s="30"/>
      <c r="E22" s="29">
        <v>100000</v>
      </c>
      <c r="F22" s="30"/>
    </row>
    <row r="23" spans="2:8" ht="19.2" customHeight="1" x14ac:dyDescent="0.65">
      <c r="B23" s="28" t="s">
        <v>16</v>
      </c>
      <c r="C23" s="29"/>
      <c r="D23" s="30"/>
      <c r="E23" s="29">
        <v>200000</v>
      </c>
      <c r="F23" s="30"/>
    </row>
    <row r="24" spans="2:8" ht="19.2" customHeight="1" x14ac:dyDescent="0.65">
      <c r="B24" s="28" t="s">
        <v>46</v>
      </c>
      <c r="C24" s="29"/>
      <c r="D24" s="30"/>
      <c r="E24" s="29">
        <v>300000</v>
      </c>
      <c r="F24" s="30"/>
    </row>
    <row r="25" spans="2:8" ht="19.2" customHeight="1" x14ac:dyDescent="0.65">
      <c r="B25" s="28" t="s">
        <v>47</v>
      </c>
      <c r="C25" s="29"/>
      <c r="D25" s="30"/>
      <c r="E25" s="29">
        <v>400000</v>
      </c>
      <c r="F25" s="30"/>
    </row>
    <row r="26" spans="2:8" ht="19.2" customHeight="1" x14ac:dyDescent="0.65">
      <c r="B26" s="28" t="s">
        <v>49</v>
      </c>
      <c r="C26" s="29"/>
      <c r="D26" s="30"/>
      <c r="E26" s="29">
        <v>500000</v>
      </c>
      <c r="F26" s="30"/>
    </row>
    <row r="27" spans="2:8" ht="19.2" customHeight="1" x14ac:dyDescent="0.65">
      <c r="B27" s="28" t="s">
        <v>50</v>
      </c>
      <c r="C27" s="29"/>
      <c r="D27" s="30"/>
      <c r="E27" s="29">
        <v>600000</v>
      </c>
      <c r="F27" s="30"/>
    </row>
    <row r="28" spans="2:8" ht="19.2" customHeight="1" x14ac:dyDescent="0.65">
      <c r="B28" s="28" t="s">
        <v>51</v>
      </c>
      <c r="C28" s="29"/>
      <c r="D28" s="30"/>
      <c r="E28" s="29">
        <v>800000</v>
      </c>
      <c r="F28" s="30"/>
    </row>
    <row r="29" spans="2:8" ht="19.2" customHeight="1" x14ac:dyDescent="0.65">
      <c r="B29" s="28" t="s">
        <v>52</v>
      </c>
      <c r="C29" s="29"/>
      <c r="D29" s="30"/>
      <c r="E29" s="29">
        <v>90000</v>
      </c>
      <c r="F29" s="30"/>
    </row>
    <row r="30" spans="2:8" ht="19.2" customHeight="1" x14ac:dyDescent="0.65">
      <c r="B30" s="28" t="s">
        <v>15</v>
      </c>
      <c r="C30" s="29"/>
      <c r="D30" s="30"/>
      <c r="E30" s="34">
        <v>7000</v>
      </c>
      <c r="F30" s="34"/>
    </row>
    <row r="31" spans="2:8" ht="19.2" customHeight="1" x14ac:dyDescent="0.65">
      <c r="B31" s="28" t="s">
        <v>53</v>
      </c>
      <c r="C31" s="29"/>
      <c r="D31" s="30"/>
      <c r="E31" s="29"/>
      <c r="F31" s="29">
        <f>SUM(E22:E30)</f>
        <v>2997000</v>
      </c>
    </row>
    <row r="32" spans="2:8" ht="19.2" customHeight="1" thickBot="1" x14ac:dyDescent="0.7">
      <c r="B32" s="52" t="s">
        <v>19</v>
      </c>
      <c r="C32" s="32"/>
      <c r="D32" s="33"/>
      <c r="E32" s="32"/>
      <c r="F32" s="51">
        <f>F20-F31</f>
        <v>994803000</v>
      </c>
      <c r="H32" s="5" t="s">
        <v>48</v>
      </c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rightToLeft="1" tabSelected="1" workbookViewId="0">
      <selection activeCell="H1" sqref="H1"/>
    </sheetView>
  </sheetViews>
  <sheetFormatPr defaultRowHeight="18.600000000000001" x14ac:dyDescent="0.55000000000000004"/>
  <cols>
    <col min="1" max="1" width="8.88671875" style="88"/>
    <col min="2" max="2" width="61" style="89" customWidth="1"/>
    <col min="3" max="4" width="17.5546875" style="89" customWidth="1"/>
    <col min="5" max="16384" width="8.88671875" style="89"/>
  </cols>
  <sheetData>
    <row r="1" spans="1:4" ht="27" customHeight="1" thickBot="1" x14ac:dyDescent="0.6">
      <c r="A1" s="91" t="s">
        <v>83</v>
      </c>
      <c r="B1" s="91"/>
      <c r="C1" s="91"/>
      <c r="D1" s="90"/>
    </row>
    <row r="2" spans="1:4" ht="27" customHeight="1" thickBot="1" x14ac:dyDescent="0.6">
      <c r="A2" s="92" t="s">
        <v>82</v>
      </c>
      <c r="B2" s="92"/>
      <c r="C2" s="92"/>
      <c r="D2" s="93"/>
    </row>
    <row r="3" spans="1:4" ht="21" thickBot="1" x14ac:dyDescent="0.6">
      <c r="A3" s="72" t="s">
        <v>61</v>
      </c>
      <c r="B3" s="72" t="s">
        <v>60</v>
      </c>
      <c r="C3" s="72" t="s">
        <v>59</v>
      </c>
      <c r="D3" s="71" t="s">
        <v>58</v>
      </c>
    </row>
    <row r="4" spans="1:4" ht="19.2" thickBot="1" x14ac:dyDescent="0.6">
      <c r="A4" s="74">
        <v>1</v>
      </c>
      <c r="B4" s="73" t="s">
        <v>27</v>
      </c>
      <c r="C4" s="94">
        <v>1000000000</v>
      </c>
      <c r="D4" s="95" t="s">
        <v>62</v>
      </c>
    </row>
    <row r="5" spans="1:4" ht="19.2" thickBot="1" x14ac:dyDescent="0.6">
      <c r="A5" s="75">
        <v>2</v>
      </c>
      <c r="B5" s="84" t="s">
        <v>84</v>
      </c>
      <c r="C5" s="96">
        <v>500000000</v>
      </c>
      <c r="D5" s="97" t="s">
        <v>62</v>
      </c>
    </row>
    <row r="6" spans="1:4" ht="21.6" thickTop="1" thickBot="1" x14ac:dyDescent="0.6">
      <c r="A6" s="76">
        <v>3</v>
      </c>
      <c r="B6" s="77" t="s">
        <v>85</v>
      </c>
      <c r="C6" s="98">
        <f>C4-C5</f>
        <v>500000000</v>
      </c>
      <c r="D6" s="99" t="s">
        <v>62</v>
      </c>
    </row>
    <row r="7" spans="1:4" ht="19.2" thickBot="1" x14ac:dyDescent="0.6">
      <c r="A7" s="79">
        <v>4</v>
      </c>
      <c r="B7" s="78" t="s">
        <v>86</v>
      </c>
      <c r="C7" s="100">
        <v>600000000</v>
      </c>
      <c r="D7" s="101" t="s">
        <v>62</v>
      </c>
    </row>
    <row r="8" spans="1:4" ht="19.2" thickBot="1" x14ac:dyDescent="0.6">
      <c r="A8" s="75">
        <v>5</v>
      </c>
      <c r="B8" s="84" t="s">
        <v>87</v>
      </c>
      <c r="C8" s="96">
        <v>200000000</v>
      </c>
      <c r="D8" s="97" t="s">
        <v>62</v>
      </c>
    </row>
    <row r="9" spans="1:4" ht="21.6" thickTop="1" thickBot="1" x14ac:dyDescent="0.6">
      <c r="A9" s="81">
        <v>6</v>
      </c>
      <c r="B9" s="80" t="s">
        <v>94</v>
      </c>
      <c r="C9" s="102">
        <f>C7-C8</f>
        <v>400000000</v>
      </c>
      <c r="D9" s="103" t="s">
        <v>62</v>
      </c>
    </row>
    <row r="10" spans="1:4" ht="21.6" thickTop="1" thickBot="1" x14ac:dyDescent="0.6">
      <c r="A10" s="82">
        <v>7</v>
      </c>
      <c r="B10" s="83" t="s">
        <v>88</v>
      </c>
      <c r="C10" s="104">
        <f>C6+C9</f>
        <v>900000000</v>
      </c>
      <c r="D10" s="105" t="s">
        <v>62</v>
      </c>
    </row>
    <row r="11" spans="1:4" ht="19.2" thickBot="1" x14ac:dyDescent="0.6">
      <c r="A11" s="74">
        <v>8</v>
      </c>
      <c r="B11" s="73" t="s">
        <v>63</v>
      </c>
      <c r="C11" s="106">
        <v>500000000</v>
      </c>
      <c r="D11" s="95" t="s">
        <v>62</v>
      </c>
    </row>
    <row r="12" spans="1:4" ht="19.2" thickBot="1" x14ac:dyDescent="0.6">
      <c r="A12" s="74">
        <v>9</v>
      </c>
      <c r="B12" s="73" t="s">
        <v>64</v>
      </c>
      <c r="C12" s="106">
        <v>20000000</v>
      </c>
      <c r="D12" s="95" t="s">
        <v>62</v>
      </c>
    </row>
    <row r="13" spans="1:4" ht="19.2" thickBot="1" x14ac:dyDescent="0.6">
      <c r="A13" s="74">
        <v>11</v>
      </c>
      <c r="B13" s="73" t="s">
        <v>65</v>
      </c>
      <c r="C13" s="106">
        <v>10000000</v>
      </c>
      <c r="D13" s="95" t="s">
        <v>62</v>
      </c>
    </row>
    <row r="14" spans="1:4" ht="19.2" thickBot="1" x14ac:dyDescent="0.6">
      <c r="A14" s="74">
        <v>11</v>
      </c>
      <c r="B14" s="73" t="s">
        <v>66</v>
      </c>
      <c r="C14" s="106">
        <v>30000000</v>
      </c>
      <c r="D14" s="95" t="s">
        <v>62</v>
      </c>
    </row>
    <row r="15" spans="1:4" ht="19.2" thickBot="1" x14ac:dyDescent="0.6">
      <c r="A15" s="74">
        <v>12</v>
      </c>
      <c r="B15" s="73" t="s">
        <v>67</v>
      </c>
      <c r="C15" s="106">
        <v>25000000</v>
      </c>
      <c r="D15" s="95" t="s">
        <v>62</v>
      </c>
    </row>
    <row r="16" spans="1:4" ht="19.2" thickBot="1" x14ac:dyDescent="0.6">
      <c r="A16" s="74">
        <v>13</v>
      </c>
      <c r="B16" s="73" t="s">
        <v>68</v>
      </c>
      <c r="C16" s="106">
        <v>18000000</v>
      </c>
      <c r="D16" s="95" t="s">
        <v>62</v>
      </c>
    </row>
    <row r="17" spans="1:4" ht="19.2" thickBot="1" x14ac:dyDescent="0.6">
      <c r="A17" s="75">
        <v>14</v>
      </c>
      <c r="B17" s="84" t="s">
        <v>69</v>
      </c>
      <c r="C17" s="107">
        <v>30000000</v>
      </c>
      <c r="D17" s="97" t="s">
        <v>62</v>
      </c>
    </row>
    <row r="18" spans="1:4" ht="21.6" thickTop="1" thickBot="1" x14ac:dyDescent="0.6">
      <c r="A18" s="76">
        <v>15</v>
      </c>
      <c r="B18" s="77" t="s">
        <v>70</v>
      </c>
      <c r="C18" s="98">
        <f>SUM(C11:C17)</f>
        <v>633000000</v>
      </c>
      <c r="D18" s="99" t="s">
        <v>62</v>
      </c>
    </row>
    <row r="19" spans="1:4" ht="19.2" thickBot="1" x14ac:dyDescent="0.6">
      <c r="A19" s="74">
        <v>11</v>
      </c>
      <c r="B19" s="73" t="s">
        <v>89</v>
      </c>
      <c r="C19" s="106">
        <v>0</v>
      </c>
      <c r="D19" s="95" t="s">
        <v>62</v>
      </c>
    </row>
    <row r="20" spans="1:4" ht="19.2" thickBot="1" x14ac:dyDescent="0.6">
      <c r="A20" s="74">
        <v>11</v>
      </c>
      <c r="B20" s="73" t="s">
        <v>90</v>
      </c>
      <c r="C20" s="106">
        <v>0</v>
      </c>
      <c r="D20" s="95" t="s">
        <v>62</v>
      </c>
    </row>
    <row r="21" spans="1:4" ht="19.2" thickBot="1" x14ac:dyDescent="0.6">
      <c r="A21" s="74">
        <v>18</v>
      </c>
      <c r="B21" s="73" t="s">
        <v>71</v>
      </c>
      <c r="C21" s="106">
        <v>200000000</v>
      </c>
      <c r="D21" s="95" t="s">
        <v>62</v>
      </c>
    </row>
    <row r="22" spans="1:4" ht="19.2" thickBot="1" x14ac:dyDescent="0.6">
      <c r="A22" s="75">
        <v>19</v>
      </c>
      <c r="B22" s="84" t="s">
        <v>72</v>
      </c>
      <c r="C22" s="107">
        <v>-100000000</v>
      </c>
      <c r="D22" s="97" t="s">
        <v>62</v>
      </c>
    </row>
    <row r="23" spans="1:4" ht="21.6" thickTop="1" thickBot="1" x14ac:dyDescent="0.6">
      <c r="A23" s="81">
        <v>22</v>
      </c>
      <c r="B23" s="80" t="s">
        <v>73</v>
      </c>
      <c r="C23" s="108">
        <f>C21+C22</f>
        <v>100000000</v>
      </c>
      <c r="D23" s="103" t="s">
        <v>62</v>
      </c>
    </row>
    <row r="24" spans="1:4" ht="21.6" thickTop="1" thickBot="1" x14ac:dyDescent="0.6">
      <c r="A24" s="85">
        <v>21</v>
      </c>
      <c r="B24" s="86" t="s">
        <v>91</v>
      </c>
      <c r="C24" s="109">
        <f>C10-C18+C23</f>
        <v>367000000</v>
      </c>
      <c r="D24" s="110" t="s">
        <v>62</v>
      </c>
    </row>
    <row r="25" spans="1:4" ht="19.8" thickTop="1" thickBot="1" x14ac:dyDescent="0.6">
      <c r="A25" s="74">
        <v>22</v>
      </c>
      <c r="B25" s="73" t="s">
        <v>95</v>
      </c>
      <c r="C25" s="106">
        <v>0</v>
      </c>
      <c r="D25" s="95" t="s">
        <v>62</v>
      </c>
    </row>
    <row r="26" spans="1:4" ht="19.2" thickBot="1" x14ac:dyDescent="0.6">
      <c r="A26" s="74">
        <v>23</v>
      </c>
      <c r="B26" s="73" t="s">
        <v>96</v>
      </c>
      <c r="C26" s="106">
        <v>0</v>
      </c>
      <c r="D26" s="95" t="s">
        <v>62</v>
      </c>
    </row>
    <row r="27" spans="1:4" ht="19.2" thickBot="1" x14ac:dyDescent="0.6">
      <c r="A27" s="74">
        <v>24</v>
      </c>
      <c r="B27" s="73" t="s">
        <v>97</v>
      </c>
      <c r="C27" s="106">
        <v>0</v>
      </c>
      <c r="D27" s="95" t="s">
        <v>62</v>
      </c>
    </row>
    <row r="28" spans="1:4" ht="19.2" thickBot="1" x14ac:dyDescent="0.6">
      <c r="A28" s="74">
        <v>25</v>
      </c>
      <c r="B28" s="73" t="s">
        <v>98</v>
      </c>
      <c r="C28" s="106">
        <v>0</v>
      </c>
      <c r="D28" s="95" t="s">
        <v>62</v>
      </c>
    </row>
    <row r="29" spans="1:4" ht="19.2" thickBot="1" x14ac:dyDescent="0.6">
      <c r="A29" s="74">
        <v>21</v>
      </c>
      <c r="B29" s="73" t="s">
        <v>92</v>
      </c>
      <c r="C29" s="106">
        <v>0</v>
      </c>
      <c r="D29" s="95" t="s">
        <v>62</v>
      </c>
    </row>
    <row r="30" spans="1:4" ht="19.2" thickBot="1" x14ac:dyDescent="0.6">
      <c r="A30" s="74">
        <v>21</v>
      </c>
      <c r="B30" s="73" t="s">
        <v>74</v>
      </c>
      <c r="C30" s="106">
        <v>0</v>
      </c>
      <c r="D30" s="95" t="s">
        <v>62</v>
      </c>
    </row>
    <row r="31" spans="1:4" ht="19.2" thickBot="1" x14ac:dyDescent="0.6">
      <c r="A31" s="74">
        <v>28</v>
      </c>
      <c r="B31" s="73" t="s">
        <v>75</v>
      </c>
      <c r="C31" s="106">
        <v>0</v>
      </c>
      <c r="D31" s="95" t="s">
        <v>62</v>
      </c>
    </row>
    <row r="32" spans="1:4" ht="19.2" thickBot="1" x14ac:dyDescent="0.6">
      <c r="A32" s="74">
        <v>29</v>
      </c>
      <c r="B32" s="73" t="s">
        <v>76</v>
      </c>
      <c r="C32" s="106">
        <v>0</v>
      </c>
      <c r="D32" s="95" t="s">
        <v>62</v>
      </c>
    </row>
    <row r="33" spans="1:4" ht="19.2" thickBot="1" x14ac:dyDescent="0.6">
      <c r="A33" s="74">
        <v>31</v>
      </c>
      <c r="B33" s="73" t="s">
        <v>77</v>
      </c>
      <c r="C33" s="106">
        <v>20000000</v>
      </c>
      <c r="D33" s="95" t="s">
        <v>62</v>
      </c>
    </row>
    <row r="34" spans="1:4" ht="21" thickBot="1" x14ac:dyDescent="0.6">
      <c r="A34" s="74">
        <v>31</v>
      </c>
      <c r="B34" s="73" t="s">
        <v>81</v>
      </c>
      <c r="C34" s="111">
        <v>-5000000</v>
      </c>
      <c r="D34" s="95" t="s">
        <v>62</v>
      </c>
    </row>
    <row r="35" spans="1:4" ht="19.2" thickBot="1" x14ac:dyDescent="0.6">
      <c r="A35" s="75">
        <v>32</v>
      </c>
      <c r="B35" s="84" t="s">
        <v>78</v>
      </c>
      <c r="C35" s="107">
        <v>0</v>
      </c>
      <c r="D35" s="97" t="s">
        <v>62</v>
      </c>
    </row>
    <row r="36" spans="1:4" ht="21.6" thickTop="1" thickBot="1" x14ac:dyDescent="0.6">
      <c r="A36" s="76">
        <v>33</v>
      </c>
      <c r="B36" s="77" t="s">
        <v>79</v>
      </c>
      <c r="C36" s="98">
        <f>C33+C34+C35</f>
        <v>15000000</v>
      </c>
      <c r="D36" s="99" t="s">
        <v>62</v>
      </c>
    </row>
    <row r="37" spans="1:4" ht="19.2" thickBot="1" x14ac:dyDescent="0.6">
      <c r="A37" s="74">
        <v>34</v>
      </c>
      <c r="B37" s="73" t="s">
        <v>80</v>
      </c>
      <c r="C37" s="106">
        <v>-2000000</v>
      </c>
      <c r="D37" s="95" t="s">
        <v>62</v>
      </c>
    </row>
    <row r="38" spans="1:4" ht="21" thickBot="1" x14ac:dyDescent="0.6">
      <c r="A38" s="113">
        <v>35</v>
      </c>
      <c r="B38" s="87" t="s">
        <v>93</v>
      </c>
      <c r="C38" s="111">
        <f>C24+C36+C37</f>
        <v>380000000</v>
      </c>
      <c r="D38" s="112" t="s">
        <v>62</v>
      </c>
    </row>
  </sheetData>
  <mergeCells count="2"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پرشین حساب</vt:lpstr>
      <vt:lpstr>صورت سود و زیان شرکت خدماتی </vt:lpstr>
      <vt:lpstr>صورت سود و زیان شرکت بازرگانی </vt:lpstr>
      <vt:lpstr>صورت سودوزیان در اظهارنامه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jaliz</dc:creator>
  <cp:lastModifiedBy>ya ali</cp:lastModifiedBy>
  <cp:lastPrinted>2021-11-14T06:50:27Z</cp:lastPrinted>
  <dcterms:created xsi:type="dcterms:W3CDTF">2021-11-01T04:51:41Z</dcterms:created>
  <dcterms:modified xsi:type="dcterms:W3CDTF">2021-11-22T08:41:51Z</dcterms:modified>
</cp:coreProperties>
</file>